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COASHOGARES\"/>
    </mc:Choice>
  </mc:AlternateContent>
  <bookViews>
    <workbookView xWindow="120" yWindow="135" windowWidth="15480" windowHeight="6660" tabRatio="598" activeTab="2"/>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F130" i="8" l="1"/>
  <c r="D141" i="8" s="1"/>
  <c r="D41" i="8" s="1"/>
  <c r="E117" i="8"/>
  <c r="D140" i="8" s="1"/>
  <c r="N111" i="8"/>
  <c r="M111" i="8"/>
  <c r="L111" i="8"/>
  <c r="K111" i="8"/>
  <c r="C113" i="8" s="1"/>
  <c r="A104" i="8"/>
  <c r="A105" i="8" s="1"/>
  <c r="A106" i="8" s="1"/>
  <c r="A107" i="8" s="1"/>
  <c r="A108" i="8" s="1"/>
  <c r="A109" i="8" s="1"/>
  <c r="A110" i="8" s="1"/>
  <c r="N55" i="8"/>
  <c r="M55" i="8"/>
  <c r="L55" i="8"/>
  <c r="K55" i="8"/>
  <c r="C59" i="8" s="1"/>
  <c r="A50" i="8"/>
  <c r="A51" i="8" s="1"/>
  <c r="A52" i="8" s="1"/>
  <c r="A53" i="8" s="1"/>
  <c r="A54" i="8" s="1"/>
  <c r="A48" i="8"/>
  <c r="C24" i="8"/>
  <c r="F22" i="8"/>
  <c r="E22" i="8"/>
  <c r="E24" i="8" s="1"/>
  <c r="D22" i="8"/>
  <c r="E140" i="8" l="1"/>
  <c r="D40" i="8"/>
  <c r="E40" i="8" s="1"/>
  <c r="C19" i="10" l="1"/>
  <c r="C17" i="10"/>
  <c r="C16" i="10"/>
  <c r="C22" i="10" s="1"/>
  <c r="C12" i="10"/>
  <c r="C13" i="10" s="1"/>
  <c r="C23" i="10" l="1"/>
  <c r="A15" i="9"/>
  <c r="A16" i="9" s="1"/>
  <c r="A17" i="9" s="1"/>
  <c r="A18" i="9" s="1"/>
  <c r="A19" i="9" s="1"/>
  <c r="A20" i="9" s="1"/>
  <c r="A21" i="9" s="1"/>
  <c r="A22" i="9" s="1"/>
  <c r="A23" i="9" s="1"/>
  <c r="A24" i="9" s="1"/>
  <c r="A25" i="9" s="1"/>
  <c r="A26" i="9" s="1"/>
  <c r="A27" i="9" s="1"/>
</calcChain>
</file>

<file path=xl/sharedStrings.xml><?xml version="1.0" encoding="utf-8"?>
<sst xmlns="http://schemas.openxmlformats.org/spreadsheetml/2006/main" count="498" uniqueCount="263">
  <si>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</si>
  <si>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</si>
  <si>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</si>
  <si>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</si>
  <si>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</si>
  <si>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</si>
  <si>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</si>
  <si>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</si>
  <si>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</si>
  <si>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</si>
  <si>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</si>
  <si>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</si>
  <si>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</si>
  <si>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</si>
  <si>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</si>
  <si>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</si>
  <si>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</si>
  <si>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</si>
  <si>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</si>
  <si>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</si>
  <si>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</si>
  <si>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</si>
  <si>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</si>
  <si>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</si>
  <si>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</si>
  <si>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</si>
  <si>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</si>
  <si>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</si>
  <si>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</si>
  <si>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</si>
  <si>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</si>
  <si>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</si>
  <si>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</si>
  <si>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</si>
  <si>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</si>
  <si>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</si>
  <si>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</si>
  <si>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</si>
  <si>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</si>
  <si>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</si>
  <si>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</si>
  <si>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</si>
  <si>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</si>
  <si>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</si>
  <si>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</si>
  <si>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</si>
  <si>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</si>
  <si>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</si>
  <si>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</si>
  <si>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</si>
  <si>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</si>
  <si>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</si>
  <si>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</si>
  <si>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</si>
  <si>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</si>
  <si>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</si>
  <si>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</si>
  <si>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</si>
  <si>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</si>
  <si>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</si>
  <si>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</si>
  <si>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</si>
  <si>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</si>
  <si>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</si>
  <si>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</si>
  <si>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</si>
  <si>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</si>
  <si>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</si>
  <si>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</si>
  <si>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</si>
  <si>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</si>
  <si>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</si>
  <si>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</si>
  <si>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</si>
  <si>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</si>
  <si>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</si>
  <si>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</si>
  <si>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</si>
  <si>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</si>
  <si>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</si>
  <si>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</si>
  <si>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</si>
  <si>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</si>
  <si>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</si>
  <si>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</si>
  <si>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</si>
  <si>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</si>
  <si>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</si>
  <si>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</si>
  <si>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CERTIFICACION DE PARTICIPACION INDEPENDIENTE DEL PROPONENTE FORMATO 3</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</si>
  <si>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</si>
  <si>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</si>
  <si>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</si>
  <si>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</si>
  <si>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</si>
  <si>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</si>
  <si>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</si>
  <si>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</si>
  <si>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</si>
  <si>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</si>
  <si>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</si>
  <si>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</si>
  <si>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</si>
  <si>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</si>
  <si>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</si>
  <si>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</si>
  <si>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</si>
  <si>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</si>
  <si>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</si>
  <si>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</si>
  <si>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</si>
  <si>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</si>
  <si>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</si>
  <si>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</si>
  <si>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</si>
  <si>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</si>
  <si>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</si>
  <si>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</si>
  <si>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</si>
  <si>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</si>
  <si>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GARANTIA DE SERIEDAD DE LA PROPUESTA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</si>
  <si>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</si>
  <si>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</si>
  <si>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</si>
  <si>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</si>
  <si>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</si>
  <si>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</si>
  <si>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</si>
  <si>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</si>
  <si>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</si>
  <si>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</si>
  <si>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</si>
  <si>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</si>
  <si>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</si>
  <si>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</si>
  <si>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</si>
  <si>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</si>
  <si>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</si>
  <si>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</si>
  <si>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</si>
  <si>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</si>
  <si>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</si>
  <si>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</si>
  <si>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</si>
  <si>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</si>
  <si>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</si>
  <si>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</si>
  <si>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COOASOBIEN (21 AÑOS)</t>
  </si>
  <si>
    <t>FESCO</t>
  </si>
  <si>
    <t>Centro de Desarrollo Versalles</t>
  </si>
  <si>
    <t xml:space="preserve">comité Asesor Voluntario de Nutrición - Nutrir </t>
  </si>
  <si>
    <t>FANDIS</t>
  </si>
  <si>
    <t>FUNDACION NIÑOS DEL SOL</t>
  </si>
  <si>
    <t>COOPSALUDCOM</t>
  </si>
  <si>
    <t>Cooperativa de Asociaciones Comunitarias y de Hogares del Municipio de Salamina Caldas COASHOGARES</t>
  </si>
  <si>
    <t>CORPORACION SAGRADA FAMILIA</t>
  </si>
  <si>
    <t>FE Y ALEGRIA COLOMBIA</t>
  </si>
  <si>
    <t>ASOCIACION MUNDOS HERMANOS "O.N.G."</t>
  </si>
  <si>
    <t>CONSORCIO LA ISLA</t>
  </si>
  <si>
    <t>CENTRO DE DESARROLLO COMUNITARIO VERSALLES</t>
  </si>
  <si>
    <t>COMITÉ ASESOR VOLUNTARIO DE NUTRICION - NUTRIR</t>
  </si>
  <si>
    <t>COOPERATIVA DE ASOCIACIONES COMUNITARIAS  Y DE HOGARES DEL MUNICIPIO DE SALAMINA CALDAS - COASHOGARES</t>
  </si>
  <si>
    <t>COOPERATIVA MULTIACTIVA DE ASOCIADOS Y ASOCIACIONES DE LOS HOGARES COMUNITARIOS DE BIENESTAR "COOASOBIEN"</t>
  </si>
  <si>
    <t>FUNDACION   FESCO</t>
  </si>
  <si>
    <t>COOPERATIVA MULTIACTIVA DE ASESORIAS, SERVICIOS DE SALUD Y TRABAJO COMUNITARIO .COOPSALUDCOM</t>
  </si>
  <si>
    <t>COOPERATIVA DE BIENESTAR  SOCIAL. COBIENESTAR</t>
  </si>
  <si>
    <t>COOPERATIVA MULTIACTIVA DE HOGARES COMUNITARIOS DE BIENESTAR FAMILIA DE NEIRA CALDAS. COOMULHOCOBIN</t>
  </si>
  <si>
    <t>CERTIFICAD DE CUMPLIMIENTO DE PAGO DE APORTES DE SEGURIDAD SOCIAL Y PARAFISCALES. FORMATO 2</t>
  </si>
  <si>
    <t>CERTIFICADO DE EXISTENCIA Y REPRESENTACIÓN LEGAL DEL PROPONENTE</t>
  </si>
  <si>
    <t xml:space="preserve">AUTORIZACION DEL REPRESENTANTE LEGAL Y/O APODERADO PARA PRESENTAR PROPUESTA O SUSCRIBIR EL CONTRATO (DE REQUERIRSE DE ACUERDO A LOS ESTATUTOS) </t>
  </si>
  <si>
    <t>PODER EN CASO DE QUE EL PROPONENTE ACTÚE A TRAVÉS DE APODERADO</t>
  </si>
  <si>
    <t xml:space="preserve">FOTOCOPIA DE LA CEDULA DE CIUDADANIA </t>
  </si>
  <si>
    <t>CONSULTA ANTECEDENTES PENALES DEL REPRESENTANTE LEGAL</t>
  </si>
  <si>
    <t>RESOLUCIÓN POR LA CUAL EL ICBF OTROGA O RECONOCE PERSONERÍA JURÍDICA EN LOS CASOS QUE APLIQUE</t>
  </si>
  <si>
    <t>DOCUMENTO DE CONSTITUCIÓN DEL CONSORCIO O UNIÓN TEMPORAL CUANDO APLIQUE FORMATO 4 - 5</t>
  </si>
  <si>
    <t>NO APLICA</t>
  </si>
  <si>
    <t>CARTA DE PRESENTACION DE LA PROPUESTA DONDE SE INDIQUE EL GRUPO O CRUPOS EN LOS QUE VA A PARTICIPAR FORMATO 1</t>
  </si>
  <si>
    <t>2 A 4</t>
  </si>
  <si>
    <t xml:space="preserve">X </t>
  </si>
  <si>
    <t>GRUPO 12</t>
  </si>
  <si>
    <t>POLIZA N° 42-44-101074933</t>
  </si>
  <si>
    <t>27-29</t>
  </si>
  <si>
    <t>39-40</t>
  </si>
  <si>
    <t>109-110</t>
  </si>
  <si>
    <t>RESOLUCION 7847 DE 14-11-2014 ICBF REGIONAL CALDAS</t>
  </si>
  <si>
    <t>33-35</t>
  </si>
  <si>
    <t xml:space="preserve">PROPONENTE No. 8    COASHOGARES </t>
  </si>
  <si>
    <t>COOPERATIVA DE ASOCIACIONES COMUNITARIAS Y DE HOGARES DEL MUNICIPIO DE SALAMINA CALDAS. COASHOGARES</t>
  </si>
  <si>
    <t>810,001,294-1</t>
  </si>
  <si>
    <t xml:space="preserve">CUMPLE </t>
  </si>
  <si>
    <t xml:space="preserve"> NO CUMPLE</t>
  </si>
  <si>
    <t>EL PROPONENTE CUMPLE ______ NO CUMPLE __X_____</t>
  </si>
  <si>
    <t>COOPERATIVA DE ASOCIACIONES COMUNITARIAS Y DE HOGARES DEL MUNICIPIO DE SALAMINA CALDAS COASHOGARES</t>
  </si>
  <si>
    <t>X</t>
  </si>
  <si>
    <t xml:space="preserve">Objeto del contrato cumple con lo solicitado 
si/ no
</t>
  </si>
  <si>
    <t>COOASHOGARES</t>
  </si>
  <si>
    <t>ICBF</t>
  </si>
  <si>
    <t>17-2009-0020</t>
  </si>
  <si>
    <t>N/A</t>
  </si>
  <si>
    <t>70 AL 78</t>
  </si>
  <si>
    <t>17-2010-0038</t>
  </si>
  <si>
    <t>17-2012-0312</t>
  </si>
  <si>
    <t>17-2012-0325</t>
  </si>
  <si>
    <t>CDI TEJIENDO SUEÑOS</t>
  </si>
  <si>
    <t>CDI - INSTITUCIONAL CON ARRIENDO</t>
  </si>
  <si>
    <t>CARRERA 7 # 7-15 SECTOR CAMBUMBIA AGUADAS CENTRO ZONAL NORTE</t>
  </si>
  <si>
    <t>Anexa acta compromiso alcaldia de aguadas.</t>
  </si>
  <si>
    <t>CDI GRANDES EXPLORADORES SEDE 3</t>
  </si>
  <si>
    <t>CDI - INSTITUCIONAL SIN ARRIENDO</t>
  </si>
  <si>
    <t>KR 5 ENTRE CALLES 15 Y 16 SECTOR BOMBEROS LA MERCED CENTRO ZONAL NORTE</t>
  </si>
  <si>
    <t>No lo adjunta</t>
  </si>
  <si>
    <t>Debe adjuntar carta de comodato con la alcaldia de Merced para el uso de la infraestructura</t>
  </si>
  <si>
    <t>CDI GRANDES EXPLORADORES SEDE 2</t>
  </si>
  <si>
    <t>KR 1 # 4 -04 SALAMINA  CENTRO ZONAL NORTE</t>
  </si>
  <si>
    <t>Debe adjuntar carta de comodato con la alcaldia de salamina para el uso de la infraestructura</t>
  </si>
  <si>
    <t>CDI GRANDES EXPLORADORES SEDE 1</t>
  </si>
  <si>
    <t>KR 7  # 1-11 BARRIO FUNDADORES SALAMINA  CENTRO ZONAL NORTE</t>
  </si>
  <si>
    <t>Debe adjuntar carta de comodato con la alcaldia de la salamina para el uso de la infraestructura</t>
  </si>
  <si>
    <r>
      <rPr>
        <b/>
        <sz val="9"/>
        <rFont val="Calibri"/>
        <family val="2"/>
        <scheme val="minor"/>
      </rPr>
      <t>CUMPLE PROPORCION TIEMPO</t>
    </r>
    <r>
      <rPr>
        <b/>
        <sz val="11"/>
        <rFont val="Calibri"/>
        <family val="2"/>
        <scheme val="minor"/>
      </rPr>
      <t xml:space="preserve">
SI /NO</t>
    </r>
  </si>
  <si>
    <t>FECHA DE INICIO TERMINACION</t>
  </si>
  <si>
    <t>FUNCIONES</t>
  </si>
  <si>
    <t>1/200</t>
  </si>
  <si>
    <t>XIOMARA FERNANDA CELIS GALVEZ</t>
  </si>
  <si>
    <t>PSICÓLOGA</t>
  </si>
  <si>
    <t>UNIVERSIDAD DE MANIZALES</t>
  </si>
  <si>
    <t>NO APORTO</t>
  </si>
  <si>
    <t xml:space="preserve">CDI GRANDES EXPLORADORES                                              </t>
  </si>
  <si>
    <t xml:space="preserve">01/08/2014- 30/09/2014                                </t>
  </si>
  <si>
    <t xml:space="preserve">COORDINADORA   PEDAGÓGICA                                     </t>
  </si>
  <si>
    <t>NO CUMPLE TIEMPO DE EXPERIENCIA</t>
  </si>
  <si>
    <t>DANIELA HENAO ORTIZ</t>
  </si>
  <si>
    <t xml:space="preserve">16/01/2014-31/07/2014       </t>
  </si>
  <si>
    <t xml:space="preserve">COORDINADORA   </t>
  </si>
  <si>
    <t>APOYO PSICOSOCIAL</t>
  </si>
  <si>
    <t>KAREN DAYANA PALACIO LONDOÑO</t>
  </si>
  <si>
    <t>TRABAJADORA SOCIAL</t>
  </si>
  <si>
    <t>UNIVERSIDAD DE CALDAS</t>
  </si>
  <si>
    <t>FUNDACIÓN MANUEL MEJIA</t>
  </si>
  <si>
    <t xml:space="preserve"> 01/10/2012-31/12/2013</t>
  </si>
  <si>
    <t xml:space="preserve"> PRACTICANTE</t>
  </si>
  <si>
    <t>ESTEFANIA ECHEVERRY RENDON</t>
  </si>
  <si>
    <t>PENDIENTE GRADO PROF. EN               DESARROLLO FAMILIAR</t>
  </si>
  <si>
    <t>NA</t>
  </si>
  <si>
    <t>01/02/2012-01/12/2013</t>
  </si>
  <si>
    <r>
      <rPr>
        <b/>
        <sz val="9"/>
        <color theme="1"/>
        <rFont val="Calibri"/>
        <family val="2"/>
        <scheme val="minor"/>
      </rPr>
      <t xml:space="preserve">CUMPLE PROPORCION </t>
    </r>
    <r>
      <rPr>
        <b/>
        <sz val="11"/>
        <color theme="1"/>
        <rFont val="Calibri"/>
        <family val="2"/>
        <scheme val="minor"/>
      </rPr>
      <t xml:space="preserve">
SI /NO</t>
    </r>
  </si>
  <si>
    <t>Empresa</t>
  </si>
  <si>
    <t>Fecha de Inicio y Terminacion</t>
  </si>
  <si>
    <t>Funciones</t>
  </si>
  <si>
    <t>PEDAGOGICO</t>
  </si>
  <si>
    <t>1/1000</t>
  </si>
  <si>
    <t>SANDRA MERMCEDES RESTREPO HURTADO</t>
  </si>
  <si>
    <t>PROFESIONAL EN DESARROLLO FAMILIAR</t>
  </si>
  <si>
    <t>NO ADJUNTÓ</t>
  </si>
  <si>
    <t>CDI NIÑO ROSITA SIERRA</t>
  </si>
  <si>
    <t xml:space="preserve">01/11/2012-15/09/2014   </t>
  </si>
  <si>
    <t>FINANCIERO</t>
  </si>
  <si>
    <t>1/5000</t>
  </si>
  <si>
    <t>ORLANDO TORO CEBALLOS</t>
  </si>
  <si>
    <t>TECNÓLOGO EN ADMINISTRACIÓN Y FINANZAS</t>
  </si>
  <si>
    <t>1. COASHOGARES</t>
  </si>
  <si>
    <t>02/05/2013-31/12/2013   01/01/2014-10/11/2014</t>
  </si>
  <si>
    <t>1. COORDINADOR ADMINISTRATIVO Y FINANCIERO</t>
  </si>
  <si>
    <t>SUBSANAR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</si>
</sst>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9"/>
      <color theme="1"/>
      <name val="Arial Narrow"/>
      <family val="2"/>
    </font>
    <font>
      <b/>
      <sz val="1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4">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Fill="1" applyBorder="1" applyAlignment="1"/>
    <xf numFmtId="0" fontId="25" fillId="0" borderId="1" xfId="0" applyFont="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7" xfId="0" applyFont="1" applyFill="1" applyBorder="1" applyAlignment="1">
      <alignment vertical="center"/>
    </xf>
    <xf numFmtId="0" fontId="27" fillId="7" borderId="28" xfId="0" applyFont="1" applyFill="1" applyBorder="1" applyAlignment="1">
      <alignment horizontal="center" vertical="center" wrapText="1"/>
    </xf>
    <xf numFmtId="0" fontId="28" fillId="0" borderId="29" xfId="0" applyFont="1" applyBorder="1" applyAlignment="1">
      <alignment vertical="center" wrapText="1"/>
    </xf>
    <xf numFmtId="0" fontId="28" fillId="0" borderId="28" xfId="0" applyFont="1" applyBorder="1" applyAlignment="1">
      <alignment vertical="center"/>
    </xf>
    <xf numFmtId="0" fontId="27" fillId="7" borderId="29"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vertical="center"/>
    </xf>
    <xf numFmtId="0" fontId="28" fillId="7" borderId="29"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9" xfId="0" applyFont="1" applyFill="1" applyBorder="1" applyAlignment="1">
      <alignment horizontal="center" vertical="center"/>
    </xf>
    <xf numFmtId="0" fontId="28" fillId="7" borderId="25" xfId="0" applyFont="1" applyFill="1" applyBorder="1" applyAlignment="1">
      <alignment vertical="center"/>
    </xf>
    <xf numFmtId="0" fontId="28" fillId="8" borderId="26" xfId="0" applyFont="1" applyFill="1" applyBorder="1" applyAlignment="1">
      <alignment vertical="center"/>
    </xf>
    <xf numFmtId="0" fontId="28" fillId="7" borderId="27" xfId="0" applyFont="1" applyFill="1" applyBorder="1" applyAlignment="1">
      <alignment vertical="center"/>
    </xf>
    <xf numFmtId="0" fontId="28" fillId="8" borderId="0" xfId="0" applyFont="1" applyFill="1" applyAlignment="1">
      <alignment vertical="center"/>
    </xf>
    <xf numFmtId="0" fontId="28" fillId="7" borderId="33" xfId="0" applyFont="1" applyFill="1" applyBorder="1" applyAlignment="1">
      <alignment vertical="center"/>
    </xf>
    <xf numFmtId="0" fontId="28" fillId="8" borderId="35" xfId="0" applyFont="1" applyFill="1" applyBorder="1" applyAlignment="1">
      <alignment vertical="center"/>
    </xf>
    <xf numFmtId="0" fontId="28" fillId="7" borderId="36" xfId="0" applyFont="1" applyFill="1" applyBorder="1" applyAlignment="1">
      <alignment vertical="center"/>
    </xf>
    <xf numFmtId="0" fontId="27" fillId="7" borderId="28" xfId="0" applyFont="1" applyFill="1" applyBorder="1" applyAlignment="1">
      <alignment vertical="center"/>
    </xf>
    <xf numFmtId="0" fontId="27" fillId="7" borderId="36"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9" xfId="0" applyFont="1" applyBorder="1" applyAlignment="1">
      <alignment vertical="center"/>
    </xf>
    <xf numFmtId="0" fontId="28" fillId="7" borderId="35"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0" fontId="0" fillId="0" borderId="0" xfId="0" applyBorder="1"/>
    <xf numFmtId="0" fontId="25" fillId="0" borderId="40" xfId="0" applyFont="1" applyBorder="1" applyAlignment="1">
      <alignment horizontal="center" vertical="center" wrapText="1"/>
    </xf>
    <xf numFmtId="0" fontId="30"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0" fontId="6" fillId="0" borderId="0" xfId="0" applyFont="1"/>
    <xf numFmtId="0" fontId="27" fillId="7" borderId="33" xfId="0" applyFont="1" applyFill="1" applyBorder="1" applyAlignment="1">
      <alignment vertical="center"/>
    </xf>
    <xf numFmtId="16" fontId="39" fillId="7" borderId="19" xfId="0" applyNumberFormat="1" applyFont="1" applyFill="1" applyBorder="1" applyAlignment="1">
      <alignment horizontal="center" vertical="center" wrapText="1"/>
    </xf>
    <xf numFmtId="0" fontId="0" fillId="0" borderId="1" xfId="0" applyBorder="1" applyAlignment="1">
      <alignment horizontal="center" wrapText="1"/>
    </xf>
    <xf numFmtId="0" fontId="39" fillId="7" borderId="22" xfId="0" applyFont="1" applyFill="1" applyBorder="1" applyAlignment="1">
      <alignment horizontal="center" vertical="center" wrapText="1"/>
    </xf>
    <xf numFmtId="0" fontId="0" fillId="0" borderId="1" xfId="0" applyBorder="1" applyAlignment="1">
      <alignment horizontal="center"/>
    </xf>
    <xf numFmtId="0" fontId="39" fillId="0" borderId="22" xfId="0" applyFont="1" applyBorder="1" applyAlignment="1">
      <alignment horizontal="center" vertical="center" wrapText="1"/>
    </xf>
    <xf numFmtId="0" fontId="39" fillId="7" borderId="22" xfId="0" applyFont="1" applyFill="1" applyBorder="1" applyAlignment="1">
      <alignment horizontal="justify" vertical="center" wrapText="1"/>
    </xf>
    <xf numFmtId="0" fontId="4" fillId="0" borderId="1" xfId="0" applyFont="1"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8" fillId="8" borderId="0" xfId="0" applyNumberFormat="1" applyFont="1" applyFill="1" applyAlignment="1">
      <alignment horizontal="center" vertical="center"/>
    </xf>
    <xf numFmtId="9" fontId="28" fillId="8" borderId="35" xfId="0" applyNumberFormat="1" applyFont="1" applyFill="1" applyBorder="1" applyAlignment="1">
      <alignment horizontal="center" vertical="center"/>
    </xf>
    <xf numFmtId="3" fontId="0" fillId="3" borderId="1" xfId="0" applyNumberFormat="1" applyFill="1" applyBorder="1" applyAlignment="1">
      <alignment horizontal="center" vertical="center"/>
    </xf>
    <xf numFmtId="0" fontId="0" fillId="3" borderId="1" xfId="0" applyFill="1" applyBorder="1" applyAlignment="1">
      <alignment horizontal="center" vertical="center"/>
    </xf>
    <xf numFmtId="3"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horizontal="justify" vertical="center"/>
    </xf>
    <xf numFmtId="0" fontId="2" fillId="0" borderId="1" xfId="0" applyFont="1" applyFill="1" applyBorder="1" applyAlignment="1">
      <alignment horizontal="center" vertical="center"/>
    </xf>
    <xf numFmtId="14" fontId="0" fillId="0" borderId="1" xfId="0" applyNumberForma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center" vertical="center" wrapText="1"/>
    </xf>
    <xf numFmtId="0" fontId="0" fillId="0" borderId="0" xfId="0" applyAlignment="1">
      <alignment horizontal="center" vertical="center" wrapText="1"/>
    </xf>
    <xf numFmtId="0" fontId="2" fillId="0" borderId="1" xfId="0" applyFont="1" applyFill="1" applyBorder="1" applyAlignment="1">
      <alignment vertical="center" wrapText="1"/>
    </xf>
    <xf numFmtId="4" fontId="13"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49" fontId="0" fillId="0" borderId="1" xfId="0" applyNumberFormat="1" applyBorder="1" applyAlignment="1">
      <alignment horizontal="center" vertical="center" wrapText="1"/>
    </xf>
    <xf numFmtId="0" fontId="2" fillId="0" borderId="4" xfId="0" applyFont="1" applyBorder="1"/>
    <xf numFmtId="0" fontId="39" fillId="7" borderId="22" xfId="0" applyFont="1" applyFill="1" applyBorder="1" applyAlignment="1">
      <alignment horizontal="left" vertical="justify" wrapText="1"/>
    </xf>
    <xf numFmtId="0" fontId="39" fillId="7" borderId="23" xfId="0" applyFont="1" applyFill="1" applyBorder="1" applyAlignment="1">
      <alignment horizontal="left" vertical="justify" wrapText="1"/>
    </xf>
    <xf numFmtId="0" fontId="39" fillId="7" borderId="24" xfId="0" applyFont="1" applyFill="1" applyBorder="1" applyAlignment="1">
      <alignment horizontal="left" vertical="justify" wrapText="1"/>
    </xf>
    <xf numFmtId="0" fontId="0" fillId="0" borderId="1" xfId="0" applyBorder="1" applyAlignment="1">
      <alignment horizontal="center"/>
    </xf>
    <xf numFmtId="0" fontId="38" fillId="0" borderId="0" xfId="0" applyFont="1" applyFill="1" applyBorder="1" applyAlignment="1" applyProtection="1">
      <alignment horizontal="center"/>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37" fillId="0" borderId="0" xfId="0" applyFont="1" applyFill="1" applyBorder="1" applyAlignment="1" applyProtection="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39" fillId="7" borderId="22" xfId="0" applyFont="1" applyFill="1" applyBorder="1" applyAlignment="1">
      <alignment horizontal="center" vertical="justify" wrapText="1"/>
    </xf>
    <xf numFmtId="0" fontId="39" fillId="7" borderId="23" xfId="0" applyFont="1" applyFill="1" applyBorder="1" applyAlignment="1">
      <alignment horizontal="center" vertical="justify" wrapText="1"/>
    </xf>
    <xf numFmtId="0" fontId="39" fillId="7" borderId="24" xfId="0" applyFont="1" applyFill="1" applyBorder="1" applyAlignment="1">
      <alignment horizontal="center" vertical="justify" wrapText="1"/>
    </xf>
    <xf numFmtId="0" fontId="39" fillId="0" borderId="22" xfId="0" applyFont="1" applyBorder="1" applyAlignment="1">
      <alignment horizontal="left" vertical="justify" wrapText="1"/>
    </xf>
    <xf numFmtId="0" fontId="39" fillId="0" borderId="23" xfId="0" applyFont="1" applyBorder="1" applyAlignment="1">
      <alignment horizontal="left" vertical="justify" wrapText="1"/>
    </xf>
    <xf numFmtId="0" fontId="39" fillId="0" borderId="24" xfId="0" applyFont="1" applyBorder="1" applyAlignment="1">
      <alignment horizontal="left" vertical="justify" wrapText="1"/>
    </xf>
    <xf numFmtId="0" fontId="32" fillId="10" borderId="0" xfId="0" applyFont="1" applyFill="1" applyAlignment="1">
      <alignment horizontal="center"/>
    </xf>
    <xf numFmtId="0" fontId="31" fillId="4" borderId="0" xfId="0" applyFont="1" applyFill="1" applyAlignment="1">
      <alignment horizontal="center" vertical="justify"/>
    </xf>
    <xf numFmtId="0" fontId="25" fillId="6" borderId="1" xfId="0" applyFont="1" applyFill="1" applyBorder="1" applyAlignment="1">
      <alignment horizontal="center" vertical="center" wrapText="1"/>
    </xf>
    <xf numFmtId="0" fontId="39" fillId="7" borderId="19" xfId="0" applyFont="1" applyFill="1" applyBorder="1" applyAlignment="1">
      <alignment horizontal="left" vertical="justify" wrapText="1"/>
    </xf>
    <xf numFmtId="0" fontId="39" fillId="7" borderId="20" xfId="0" applyFont="1" applyFill="1" applyBorder="1" applyAlignment="1">
      <alignment horizontal="left" vertical="justify" wrapText="1"/>
    </xf>
    <xf numFmtId="0" fontId="39" fillId="7" borderId="21" xfId="0" applyFont="1" applyFill="1" applyBorder="1" applyAlignment="1">
      <alignment horizontal="left" vertical="justify" wrapText="1"/>
    </xf>
    <xf numFmtId="0" fontId="0" fillId="4" borderId="1" xfId="0"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justify" vertical="justify" wrapText="1"/>
    </xf>
    <xf numFmtId="0" fontId="0" fillId="0" borderId="14" xfId="0" applyBorder="1" applyAlignment="1">
      <alignment horizontal="justify" vertical="justify" wrapText="1"/>
    </xf>
    <xf numFmtId="0" fontId="0" fillId="0" borderId="1" xfId="0" applyFill="1" applyBorder="1" applyAlignment="1">
      <alignment horizontal="center" vertical="center" wrapText="1"/>
    </xf>
    <xf numFmtId="0" fontId="40" fillId="2" borderId="13" xfId="0" applyFont="1" applyFill="1" applyBorder="1" applyAlignment="1">
      <alignment horizontal="center" vertical="center" wrapText="1"/>
    </xf>
    <xf numFmtId="0" fontId="40" fillId="2" borderId="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5" xfId="0" applyBorder="1" applyAlignment="1">
      <alignment horizontal="justify" vertical="center" wrapText="1"/>
    </xf>
    <xf numFmtId="0" fontId="0" fillId="0" borderId="14" xfId="0" applyBorder="1" applyAlignment="1">
      <alignment horizontal="justify"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9" fillId="2"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7" fillId="2" borderId="15" xfId="0" applyFont="1" applyFill="1" applyBorder="1" applyAlignment="1">
      <alignment horizontal="center" vertical="center"/>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27" fillId="9" borderId="30" xfId="0" applyFont="1" applyFill="1" applyBorder="1" applyAlignment="1">
      <alignment horizontal="center" vertical="center"/>
    </xf>
    <xf numFmtId="0" fontId="27" fillId="9" borderId="32" xfId="0" applyFont="1" applyFill="1" applyBorder="1" applyAlignment="1">
      <alignment horizontal="center" vertical="center"/>
    </xf>
    <xf numFmtId="0" fontId="27" fillId="9" borderId="31"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2" xfId="0" applyFont="1" applyFill="1" applyBorder="1" applyAlignment="1">
      <alignment horizontal="center" vertical="center" wrapText="1"/>
    </xf>
    <xf numFmtId="0" fontId="28"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28" xfId="0" applyBorder="1"/>
    <xf numFmtId="0" fontId="27" fillId="7" borderId="35" xfId="0" applyFont="1" applyFill="1" applyBorder="1" applyAlignment="1">
      <alignment vertical="center" wrapText="1"/>
    </xf>
    <xf numFmtId="0" fontId="27" fillId="7" borderId="34" xfId="0" applyFont="1" applyFill="1" applyBorder="1" applyAlignment="1">
      <alignment vertical="center" wrapText="1"/>
    </xf>
    <xf numFmtId="0" fontId="28" fillId="7" borderId="38"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vertical="center"/>
    </xf>
    <xf numFmtId="0" fontId="27" fillId="7" borderId="26" xfId="0" applyFont="1" applyFill="1" applyBorder="1" applyAlignment="1">
      <alignment vertical="center" wrapText="1"/>
    </xf>
    <xf numFmtId="0" fontId="27" fillId="7" borderId="37" xfId="0" applyFont="1" applyFill="1" applyBorder="1" applyAlignment="1">
      <alignment vertical="center" wrapText="1"/>
    </xf>
    <xf numFmtId="0" fontId="28" fillId="7" borderId="2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7"/>
  <sheetViews>
    <sheetView zoomScale="75" zoomScaleNormal="75" workbookViewId="0">
      <selection activeCell="B14" sqref="B14:L1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5" t="s">
        <v>85</v>
      </c>
      <c r="B2" s="185"/>
      <c r="C2" s="185"/>
      <c r="D2" s="185"/>
      <c r="E2" s="185"/>
      <c r="F2" s="185"/>
      <c r="G2" s="185"/>
      <c r="H2" s="185"/>
      <c r="I2" s="185"/>
      <c r="J2" s="185"/>
      <c r="K2" s="185"/>
      <c r="L2" s="185"/>
    </row>
    <row r="4" spans="1:12" ht="16.5" x14ac:dyDescent="0.25">
      <c r="A4" s="192" t="s">
        <v>63</v>
      </c>
      <c r="B4" s="192"/>
      <c r="C4" s="192"/>
      <c r="D4" s="192"/>
      <c r="E4" s="192"/>
      <c r="F4" s="192"/>
      <c r="G4" s="192"/>
      <c r="H4" s="192"/>
      <c r="I4" s="192"/>
      <c r="J4" s="192"/>
      <c r="K4" s="192"/>
      <c r="L4" s="192"/>
    </row>
    <row r="5" spans="1:12" ht="16.5" x14ac:dyDescent="0.25">
      <c r="A5" s="54"/>
    </row>
    <row r="6" spans="1:12" ht="16.5" x14ac:dyDescent="0.25">
      <c r="A6" s="192" t="s">
        <v>145</v>
      </c>
      <c r="B6" s="192"/>
      <c r="C6" s="192"/>
      <c r="D6" s="192"/>
      <c r="E6" s="192"/>
      <c r="F6" s="192"/>
      <c r="G6" s="192"/>
      <c r="H6" s="192"/>
      <c r="I6" s="192"/>
      <c r="J6" s="192"/>
      <c r="K6" s="192"/>
      <c r="L6" s="192"/>
    </row>
    <row r="7" spans="1:12" ht="16.5" x14ac:dyDescent="0.25">
      <c r="A7" s="55"/>
    </row>
    <row r="8" spans="1:12" ht="109.5" customHeight="1" x14ac:dyDescent="0.25">
      <c r="A8" s="193" t="s">
        <v>146</v>
      </c>
      <c r="B8" s="193"/>
      <c r="C8" s="193"/>
      <c r="D8" s="193"/>
      <c r="E8" s="193"/>
      <c r="F8" s="193"/>
      <c r="G8" s="193"/>
      <c r="H8" s="193"/>
      <c r="I8" s="193"/>
      <c r="J8" s="193"/>
      <c r="K8" s="193"/>
      <c r="L8" s="193"/>
    </row>
    <row r="9" spans="1:12" ht="45.75" customHeight="1" x14ac:dyDescent="0.25">
      <c r="A9" s="193"/>
      <c r="B9" s="193"/>
      <c r="C9" s="193"/>
      <c r="D9" s="193"/>
      <c r="E9" s="193"/>
      <c r="F9" s="193"/>
      <c r="G9" s="193"/>
      <c r="H9" s="193"/>
      <c r="I9" s="193"/>
      <c r="J9" s="193"/>
      <c r="K9" s="193"/>
      <c r="L9" s="193"/>
    </row>
    <row r="10" spans="1:12" ht="28.5" customHeight="1" x14ac:dyDescent="0.25">
      <c r="A10" s="193" t="s">
        <v>88</v>
      </c>
      <c r="B10" s="193"/>
      <c r="C10" s="193"/>
      <c r="D10" s="193"/>
      <c r="E10" s="193"/>
      <c r="F10" s="193"/>
      <c r="G10" s="193"/>
      <c r="H10" s="193"/>
      <c r="I10" s="193"/>
      <c r="J10" s="193"/>
      <c r="K10" s="193"/>
      <c r="L10" s="193"/>
    </row>
    <row r="11" spans="1:12" ht="28.5" customHeight="1" x14ac:dyDescent="0.25">
      <c r="A11" s="193"/>
      <c r="B11" s="193"/>
      <c r="C11" s="193"/>
      <c r="D11" s="193"/>
      <c r="E11" s="193"/>
      <c r="F11" s="193"/>
      <c r="G11" s="193"/>
      <c r="H11" s="193"/>
      <c r="I11" s="193"/>
      <c r="J11" s="193"/>
      <c r="K11" s="193"/>
      <c r="L11" s="193"/>
    </row>
    <row r="12" spans="1:12" ht="15.75" thickBot="1" x14ac:dyDescent="0.3"/>
    <row r="13" spans="1:12" ht="15.75" thickBot="1" x14ac:dyDescent="0.3">
      <c r="A13" s="56" t="s">
        <v>64</v>
      </c>
      <c r="B13" s="194" t="s">
        <v>84</v>
      </c>
      <c r="C13" s="195"/>
      <c r="D13" s="195"/>
      <c r="E13" s="195"/>
      <c r="F13" s="195"/>
      <c r="G13" s="195"/>
      <c r="H13" s="195"/>
      <c r="I13" s="195"/>
      <c r="J13" s="195"/>
      <c r="K13" s="195"/>
      <c r="L13" s="195"/>
    </row>
    <row r="14" spans="1:12" s="72" customFormat="1" ht="25.5" customHeight="1" thickBot="1" x14ac:dyDescent="0.3">
      <c r="A14" s="57">
        <v>1</v>
      </c>
      <c r="B14" s="170" t="s">
        <v>162</v>
      </c>
      <c r="C14" s="171" t="s">
        <v>147</v>
      </c>
      <c r="D14" s="171" t="s">
        <v>147</v>
      </c>
      <c r="E14" s="171" t="s">
        <v>147</v>
      </c>
      <c r="F14" s="171" t="s">
        <v>147</v>
      </c>
      <c r="G14" s="171" t="s">
        <v>147</v>
      </c>
      <c r="H14" s="171" t="s">
        <v>147</v>
      </c>
      <c r="I14" s="171" t="s">
        <v>147</v>
      </c>
      <c r="J14" s="171" t="s">
        <v>147</v>
      </c>
      <c r="K14" s="171" t="s">
        <v>147</v>
      </c>
      <c r="L14" s="172" t="s">
        <v>147</v>
      </c>
    </row>
    <row r="15" spans="1:12" s="72" customFormat="1" ht="15.75" thickBot="1" x14ac:dyDescent="0.3">
      <c r="A15" s="57">
        <f>SUM(A14+1)</f>
        <v>2</v>
      </c>
      <c r="B15" s="170" t="s">
        <v>163</v>
      </c>
      <c r="C15" s="171" t="s">
        <v>148</v>
      </c>
      <c r="D15" s="171" t="s">
        <v>148</v>
      </c>
      <c r="E15" s="171" t="s">
        <v>148</v>
      </c>
      <c r="F15" s="171" t="s">
        <v>148</v>
      </c>
      <c r="G15" s="171" t="s">
        <v>148</v>
      </c>
      <c r="H15" s="171" t="s">
        <v>148</v>
      </c>
      <c r="I15" s="171" t="s">
        <v>148</v>
      </c>
      <c r="J15" s="171" t="s">
        <v>148</v>
      </c>
      <c r="K15" s="171" t="s">
        <v>148</v>
      </c>
      <c r="L15" s="172" t="s">
        <v>148</v>
      </c>
    </row>
    <row r="16" spans="1:12" s="72" customFormat="1" ht="15.75" thickBot="1" x14ac:dyDescent="0.3">
      <c r="A16" s="57">
        <f t="shared" ref="A16:A27" si="0">SUM(A15+1)</f>
        <v>3</v>
      </c>
      <c r="B16" s="170" t="s">
        <v>159</v>
      </c>
      <c r="C16" s="171" t="s">
        <v>149</v>
      </c>
      <c r="D16" s="171" t="s">
        <v>149</v>
      </c>
      <c r="E16" s="171" t="s">
        <v>149</v>
      </c>
      <c r="F16" s="171" t="s">
        <v>149</v>
      </c>
      <c r="G16" s="171" t="s">
        <v>149</v>
      </c>
      <c r="H16" s="171" t="s">
        <v>149</v>
      </c>
      <c r="I16" s="171" t="s">
        <v>149</v>
      </c>
      <c r="J16" s="171" t="s">
        <v>149</v>
      </c>
      <c r="K16" s="171" t="s">
        <v>149</v>
      </c>
      <c r="L16" s="172" t="s">
        <v>149</v>
      </c>
    </row>
    <row r="17" spans="1:14" s="72" customFormat="1" ht="15.75" thickBot="1" x14ac:dyDescent="0.3">
      <c r="A17" s="57">
        <f t="shared" si="0"/>
        <v>4</v>
      </c>
      <c r="B17" s="170" t="s">
        <v>160</v>
      </c>
      <c r="C17" s="171" t="s">
        <v>150</v>
      </c>
      <c r="D17" s="171" t="s">
        <v>150</v>
      </c>
      <c r="E17" s="171" t="s">
        <v>150</v>
      </c>
      <c r="F17" s="171" t="s">
        <v>150</v>
      </c>
      <c r="G17" s="171" t="s">
        <v>150</v>
      </c>
      <c r="H17" s="171" t="s">
        <v>150</v>
      </c>
      <c r="I17" s="171" t="s">
        <v>150</v>
      </c>
      <c r="J17" s="171" t="s">
        <v>150</v>
      </c>
      <c r="K17" s="171" t="s">
        <v>150</v>
      </c>
      <c r="L17" s="172" t="s">
        <v>150</v>
      </c>
    </row>
    <row r="18" spans="1:14" s="72" customFormat="1" ht="15.75" thickBot="1" x14ac:dyDescent="0.3">
      <c r="A18" s="57">
        <f t="shared" si="0"/>
        <v>5</v>
      </c>
      <c r="B18" s="170" t="s">
        <v>151</v>
      </c>
      <c r="C18" s="171" t="s">
        <v>151</v>
      </c>
      <c r="D18" s="171" t="s">
        <v>151</v>
      </c>
      <c r="E18" s="171" t="s">
        <v>151</v>
      </c>
      <c r="F18" s="171" t="s">
        <v>151</v>
      </c>
      <c r="G18" s="171" t="s">
        <v>151</v>
      </c>
      <c r="H18" s="171" t="s">
        <v>151</v>
      </c>
      <c r="I18" s="171" t="s">
        <v>151</v>
      </c>
      <c r="J18" s="171" t="s">
        <v>151</v>
      </c>
      <c r="K18" s="171" t="s">
        <v>151</v>
      </c>
      <c r="L18" s="172" t="s">
        <v>151</v>
      </c>
    </row>
    <row r="19" spans="1:14" s="72" customFormat="1" ht="15.75" thickBot="1" x14ac:dyDescent="0.3">
      <c r="A19" s="57">
        <f t="shared" si="0"/>
        <v>6</v>
      </c>
      <c r="B19" s="170" t="s">
        <v>152</v>
      </c>
      <c r="C19" s="171" t="s">
        <v>152</v>
      </c>
      <c r="D19" s="171" t="s">
        <v>152</v>
      </c>
      <c r="E19" s="171" t="s">
        <v>152</v>
      </c>
      <c r="F19" s="171" t="s">
        <v>152</v>
      </c>
      <c r="G19" s="171" t="s">
        <v>152</v>
      </c>
      <c r="H19" s="171" t="s">
        <v>152</v>
      </c>
      <c r="I19" s="171" t="s">
        <v>152</v>
      </c>
      <c r="J19" s="171" t="s">
        <v>152</v>
      </c>
      <c r="K19" s="171" t="s">
        <v>152</v>
      </c>
      <c r="L19" s="172" t="s">
        <v>152</v>
      </c>
    </row>
    <row r="20" spans="1:14" s="72" customFormat="1" ht="15.75" thickBot="1" x14ac:dyDescent="0.3">
      <c r="A20" s="57">
        <f t="shared" si="0"/>
        <v>7</v>
      </c>
      <c r="B20" s="170" t="s">
        <v>164</v>
      </c>
      <c r="C20" s="171" t="s">
        <v>153</v>
      </c>
      <c r="D20" s="171" t="s">
        <v>153</v>
      </c>
      <c r="E20" s="171" t="s">
        <v>153</v>
      </c>
      <c r="F20" s="171" t="s">
        <v>153</v>
      </c>
      <c r="G20" s="171" t="s">
        <v>153</v>
      </c>
      <c r="H20" s="171" t="s">
        <v>153</v>
      </c>
      <c r="I20" s="171" t="s">
        <v>153</v>
      </c>
      <c r="J20" s="171" t="s">
        <v>153</v>
      </c>
      <c r="K20" s="171" t="s">
        <v>153</v>
      </c>
      <c r="L20" s="172" t="s">
        <v>153</v>
      </c>
    </row>
    <row r="21" spans="1:14" ht="15.75" thickBot="1" x14ac:dyDescent="0.3">
      <c r="A21" s="57">
        <f t="shared" si="0"/>
        <v>8</v>
      </c>
      <c r="B21" s="170" t="s">
        <v>161</v>
      </c>
      <c r="C21" s="171" t="s">
        <v>154</v>
      </c>
      <c r="D21" s="171" t="s">
        <v>154</v>
      </c>
      <c r="E21" s="171" t="s">
        <v>154</v>
      </c>
      <c r="F21" s="171" t="s">
        <v>154</v>
      </c>
      <c r="G21" s="171" t="s">
        <v>154</v>
      </c>
      <c r="H21" s="171" t="s">
        <v>154</v>
      </c>
      <c r="I21" s="171" t="s">
        <v>154</v>
      </c>
      <c r="J21" s="171" t="s">
        <v>154</v>
      </c>
      <c r="K21" s="171" t="s">
        <v>154</v>
      </c>
      <c r="L21" s="172" t="s">
        <v>154</v>
      </c>
    </row>
    <row r="22" spans="1:14" ht="15.75" thickBot="1" x14ac:dyDescent="0.3">
      <c r="A22" s="57">
        <f t="shared" si="0"/>
        <v>9</v>
      </c>
      <c r="B22" s="173" t="s">
        <v>155</v>
      </c>
      <c r="C22" s="173"/>
      <c r="D22" s="173"/>
      <c r="E22" s="173"/>
      <c r="F22" s="173"/>
      <c r="G22" s="173"/>
      <c r="H22" s="173"/>
      <c r="I22" s="173"/>
      <c r="J22" s="173"/>
      <c r="K22" s="173"/>
      <c r="L22" s="173"/>
    </row>
    <row r="23" spans="1:14" ht="15.75" thickBot="1" x14ac:dyDescent="0.3">
      <c r="A23" s="57">
        <f t="shared" si="0"/>
        <v>10</v>
      </c>
      <c r="B23" s="173" t="s">
        <v>165</v>
      </c>
      <c r="C23" s="173"/>
      <c r="D23" s="173"/>
      <c r="E23" s="173"/>
      <c r="F23" s="173"/>
      <c r="G23" s="173"/>
      <c r="H23" s="173"/>
      <c r="I23" s="173"/>
      <c r="J23" s="173"/>
      <c r="K23" s="173"/>
      <c r="L23" s="173"/>
    </row>
    <row r="24" spans="1:14" s="72" customFormat="1" ht="15.75" thickBot="1" x14ac:dyDescent="0.3">
      <c r="A24" s="57">
        <f t="shared" si="0"/>
        <v>11</v>
      </c>
      <c r="B24" s="173" t="s">
        <v>166</v>
      </c>
      <c r="C24" s="173"/>
      <c r="D24" s="173"/>
      <c r="E24" s="173"/>
      <c r="F24" s="173"/>
      <c r="G24" s="173"/>
      <c r="H24" s="173"/>
      <c r="I24" s="173"/>
      <c r="J24" s="173"/>
      <c r="K24" s="173"/>
      <c r="L24" s="173"/>
      <c r="N24" s="132"/>
    </row>
    <row r="25" spans="1:14" s="72" customFormat="1" x14ac:dyDescent="0.25">
      <c r="A25" s="128">
        <f t="shared" si="0"/>
        <v>12</v>
      </c>
      <c r="B25" s="174" t="s">
        <v>156</v>
      </c>
      <c r="C25" s="174"/>
      <c r="D25" s="174"/>
      <c r="E25" s="174"/>
      <c r="F25" s="174"/>
      <c r="G25" s="174"/>
      <c r="H25" s="174"/>
      <c r="I25" s="174"/>
      <c r="J25" s="174"/>
      <c r="K25" s="174"/>
      <c r="L25" s="174"/>
    </row>
    <row r="26" spans="1:14" x14ac:dyDescent="0.25">
      <c r="A26" s="66">
        <f t="shared" si="0"/>
        <v>13</v>
      </c>
      <c r="B26" s="173" t="s">
        <v>157</v>
      </c>
      <c r="C26" s="173"/>
      <c r="D26" s="173"/>
      <c r="E26" s="173"/>
      <c r="F26" s="173"/>
      <c r="G26" s="173"/>
      <c r="H26" s="173"/>
      <c r="I26" s="173"/>
      <c r="J26" s="173"/>
      <c r="K26" s="173"/>
      <c r="L26" s="173"/>
    </row>
    <row r="27" spans="1:14" s="127" customFormat="1" x14ac:dyDescent="0.25">
      <c r="A27" s="66">
        <f t="shared" si="0"/>
        <v>14</v>
      </c>
      <c r="B27" s="173" t="s">
        <v>158</v>
      </c>
      <c r="C27" s="173"/>
      <c r="D27" s="173"/>
      <c r="E27" s="173"/>
      <c r="F27" s="173"/>
      <c r="G27" s="173"/>
      <c r="H27" s="173"/>
      <c r="I27" s="173"/>
      <c r="J27" s="173"/>
      <c r="K27" s="173"/>
      <c r="L27" s="173"/>
    </row>
    <row r="28" spans="1:14" s="127" customFormat="1" x14ac:dyDescent="0.25">
      <c r="A28" s="60"/>
      <c r="B28" s="60"/>
      <c r="C28" s="60"/>
      <c r="D28" s="60"/>
      <c r="E28" s="175"/>
      <c r="F28" s="175"/>
      <c r="G28" s="175"/>
      <c r="H28" s="175"/>
      <c r="I28" s="175"/>
      <c r="J28" s="175"/>
      <c r="K28" s="175"/>
      <c r="L28" s="175"/>
      <c r="M28" s="175"/>
      <c r="N28" s="175"/>
    </row>
    <row r="29" spans="1:14" s="127" customFormat="1" x14ac:dyDescent="0.25">
      <c r="A29" s="129"/>
      <c r="B29" s="60"/>
      <c r="C29" s="60"/>
      <c r="D29" s="60"/>
      <c r="E29" s="169"/>
      <c r="F29" s="169"/>
      <c r="G29" s="169"/>
      <c r="H29" s="169"/>
      <c r="I29" s="169"/>
      <c r="J29" s="169"/>
      <c r="K29" s="169"/>
      <c r="L29" s="169"/>
      <c r="M29" s="169"/>
      <c r="N29" s="169"/>
    </row>
    <row r="30" spans="1:14" s="130" customFormat="1" x14ac:dyDescent="0.25">
      <c r="A30" s="186" t="s">
        <v>186</v>
      </c>
      <c r="B30" s="186"/>
      <c r="C30" s="186"/>
      <c r="D30" s="186"/>
      <c r="E30" s="186"/>
      <c r="F30" s="186"/>
      <c r="G30" s="186"/>
      <c r="H30" s="186"/>
      <c r="I30" s="186"/>
      <c r="J30" s="186"/>
      <c r="K30" s="186"/>
      <c r="L30" s="186"/>
    </row>
    <row r="31" spans="1:14" s="130" customFormat="1" x14ac:dyDescent="0.25">
      <c r="A31" s="131"/>
      <c r="B31" s="131"/>
      <c r="C31" s="131"/>
      <c r="D31" s="131"/>
      <c r="E31" s="131"/>
      <c r="F31" s="131"/>
      <c r="G31" s="131"/>
      <c r="H31" s="131"/>
      <c r="I31" s="131"/>
      <c r="J31" s="131"/>
      <c r="K31" s="131"/>
      <c r="L31" s="131"/>
    </row>
    <row r="32" spans="1:14" ht="27" customHeight="1" x14ac:dyDescent="0.25">
      <c r="A32" s="187" t="s">
        <v>65</v>
      </c>
      <c r="B32" s="187"/>
      <c r="C32" s="187"/>
      <c r="D32" s="187"/>
      <c r="E32" s="59" t="s">
        <v>66</v>
      </c>
      <c r="F32" s="58" t="s">
        <v>67</v>
      </c>
      <c r="G32" s="58" t="s">
        <v>68</v>
      </c>
      <c r="H32" s="187" t="s">
        <v>3</v>
      </c>
      <c r="I32" s="187"/>
      <c r="J32" s="187"/>
      <c r="K32" s="187"/>
      <c r="L32" s="187"/>
    </row>
    <row r="33" spans="1:12" s="72" customFormat="1" ht="30.75" customHeight="1" x14ac:dyDescent="0.25">
      <c r="A33" s="188" t="s">
        <v>176</v>
      </c>
      <c r="B33" s="189"/>
      <c r="C33" s="189"/>
      <c r="D33" s="190"/>
      <c r="E33" s="134" t="s">
        <v>177</v>
      </c>
      <c r="F33" s="135" t="s">
        <v>178</v>
      </c>
      <c r="G33" s="1"/>
      <c r="H33" s="191" t="s">
        <v>179</v>
      </c>
      <c r="I33" s="191"/>
      <c r="J33" s="191"/>
      <c r="K33" s="191"/>
      <c r="L33" s="191"/>
    </row>
    <row r="34" spans="1:12" s="72" customFormat="1" ht="35.25" customHeight="1" x14ac:dyDescent="0.25">
      <c r="A34" s="165" t="s">
        <v>167</v>
      </c>
      <c r="B34" s="166"/>
      <c r="C34" s="166"/>
      <c r="D34" s="167"/>
      <c r="E34" s="136">
        <v>32</v>
      </c>
      <c r="F34" s="137" t="s">
        <v>178</v>
      </c>
      <c r="G34" s="1"/>
      <c r="H34" s="168"/>
      <c r="I34" s="168"/>
      <c r="J34" s="168"/>
      <c r="K34" s="168"/>
      <c r="L34" s="168"/>
    </row>
    <row r="35" spans="1:12" s="72" customFormat="1" ht="24.75" customHeight="1" x14ac:dyDescent="0.25">
      <c r="A35" s="165" t="s">
        <v>120</v>
      </c>
      <c r="B35" s="166"/>
      <c r="C35" s="166"/>
      <c r="D35" s="167"/>
      <c r="E35" s="136">
        <v>43</v>
      </c>
      <c r="F35" s="137" t="s">
        <v>178</v>
      </c>
      <c r="G35" s="1"/>
      <c r="H35" s="168" t="s">
        <v>180</v>
      </c>
      <c r="I35" s="168"/>
      <c r="J35" s="168"/>
      <c r="K35" s="168"/>
      <c r="L35" s="168"/>
    </row>
    <row r="36" spans="1:12" s="72" customFormat="1" ht="27" customHeight="1" x14ac:dyDescent="0.25">
      <c r="A36" s="182" t="s">
        <v>168</v>
      </c>
      <c r="B36" s="183"/>
      <c r="C36" s="183"/>
      <c r="D36" s="184"/>
      <c r="E36" s="138" t="s">
        <v>181</v>
      </c>
      <c r="F36" s="137" t="s">
        <v>178</v>
      </c>
      <c r="G36" s="1"/>
      <c r="H36" s="168"/>
      <c r="I36" s="168"/>
      <c r="J36" s="168"/>
      <c r="K36" s="168"/>
      <c r="L36" s="168"/>
    </row>
    <row r="37" spans="1:12" s="72" customFormat="1" ht="20.25" customHeight="1" x14ac:dyDescent="0.25">
      <c r="A37" s="182" t="s">
        <v>87</v>
      </c>
      <c r="B37" s="183"/>
      <c r="C37" s="183"/>
      <c r="D37" s="184"/>
      <c r="E37" s="138"/>
      <c r="F37" s="137"/>
      <c r="G37" s="1"/>
      <c r="H37" s="176"/>
      <c r="I37" s="177"/>
      <c r="J37" s="177"/>
      <c r="K37" s="177"/>
      <c r="L37" s="178"/>
    </row>
    <row r="38" spans="1:12" s="72" customFormat="1" ht="28.5" customHeight="1" x14ac:dyDescent="0.25">
      <c r="A38" s="182" t="s">
        <v>169</v>
      </c>
      <c r="B38" s="183"/>
      <c r="C38" s="183"/>
      <c r="D38" s="184"/>
      <c r="E38" s="138">
        <v>30</v>
      </c>
      <c r="F38" s="137" t="s">
        <v>178</v>
      </c>
      <c r="G38" s="1"/>
      <c r="H38" s="168"/>
      <c r="I38" s="168"/>
      <c r="J38" s="168"/>
      <c r="K38" s="168"/>
      <c r="L38" s="168"/>
    </row>
    <row r="39" spans="1:12" s="72" customFormat="1" ht="28.5" customHeight="1" x14ac:dyDescent="0.25">
      <c r="A39" s="182" t="s">
        <v>170</v>
      </c>
      <c r="B39" s="183"/>
      <c r="C39" s="183"/>
      <c r="D39" s="184"/>
      <c r="E39" s="138"/>
      <c r="F39" s="137"/>
      <c r="G39" s="1"/>
      <c r="H39" s="176"/>
      <c r="I39" s="177"/>
      <c r="J39" s="177"/>
      <c r="K39" s="177"/>
      <c r="L39" s="178"/>
    </row>
    <row r="40" spans="1:12" s="72" customFormat="1" ht="15.75" customHeight="1" x14ac:dyDescent="0.25">
      <c r="A40" s="165" t="s">
        <v>69</v>
      </c>
      <c r="B40" s="166"/>
      <c r="C40" s="166"/>
      <c r="D40" s="167"/>
      <c r="E40" s="136">
        <v>42</v>
      </c>
      <c r="F40" s="137" t="s">
        <v>178</v>
      </c>
      <c r="G40" s="1"/>
      <c r="H40" s="168"/>
      <c r="I40" s="168"/>
      <c r="J40" s="168"/>
      <c r="K40" s="168"/>
      <c r="L40" s="168"/>
    </row>
    <row r="41" spans="1:12" s="72" customFormat="1" ht="19.5" customHeight="1" x14ac:dyDescent="0.25">
      <c r="A41" s="165" t="s">
        <v>171</v>
      </c>
      <c r="B41" s="166"/>
      <c r="C41" s="166"/>
      <c r="D41" s="167"/>
      <c r="E41" s="136">
        <v>31</v>
      </c>
      <c r="F41" s="137" t="s">
        <v>178</v>
      </c>
      <c r="G41" s="1"/>
      <c r="H41" s="168"/>
      <c r="I41" s="168"/>
      <c r="J41" s="168"/>
      <c r="K41" s="168"/>
      <c r="L41" s="168"/>
    </row>
    <row r="42" spans="1:12" s="72" customFormat="1" ht="27.75" customHeight="1" x14ac:dyDescent="0.25">
      <c r="A42" s="165" t="s">
        <v>70</v>
      </c>
      <c r="B42" s="166"/>
      <c r="C42" s="166"/>
      <c r="D42" s="167"/>
      <c r="E42" s="136">
        <v>36</v>
      </c>
      <c r="F42" s="137" t="s">
        <v>178</v>
      </c>
      <c r="G42" s="1"/>
      <c r="H42" s="168"/>
      <c r="I42" s="168"/>
      <c r="J42" s="168"/>
      <c r="K42" s="168"/>
      <c r="L42" s="168"/>
    </row>
    <row r="43" spans="1:12" s="72" customFormat="1" ht="61.5" customHeight="1" x14ac:dyDescent="0.25">
      <c r="A43" s="165" t="s">
        <v>71</v>
      </c>
      <c r="B43" s="166"/>
      <c r="C43" s="166"/>
      <c r="D43" s="167"/>
      <c r="E43" s="136" t="s">
        <v>182</v>
      </c>
      <c r="F43" s="137" t="s">
        <v>178</v>
      </c>
      <c r="G43" s="1"/>
      <c r="H43" s="168"/>
      <c r="I43" s="168"/>
      <c r="J43" s="168"/>
      <c r="K43" s="168"/>
      <c r="L43" s="168"/>
    </row>
    <row r="44" spans="1:12" s="72" customFormat="1" ht="17.25" customHeight="1" x14ac:dyDescent="0.25">
      <c r="A44" s="165" t="s">
        <v>172</v>
      </c>
      <c r="B44" s="166"/>
      <c r="C44" s="166"/>
      <c r="D44" s="167"/>
      <c r="E44" s="136">
        <v>41</v>
      </c>
      <c r="F44" s="137" t="s">
        <v>178</v>
      </c>
      <c r="G44" s="1"/>
      <c r="H44" s="168"/>
      <c r="I44" s="168"/>
      <c r="J44" s="168"/>
      <c r="K44" s="168"/>
      <c r="L44" s="168"/>
    </row>
    <row r="45" spans="1:12" s="72" customFormat="1" ht="30" customHeight="1" x14ac:dyDescent="0.25">
      <c r="A45" s="179" t="s">
        <v>173</v>
      </c>
      <c r="B45" s="180"/>
      <c r="C45" s="180"/>
      <c r="D45" s="181"/>
      <c r="E45" s="136" t="s">
        <v>183</v>
      </c>
      <c r="F45" s="137" t="s">
        <v>178</v>
      </c>
      <c r="G45" s="1"/>
      <c r="H45" s="176" t="s">
        <v>184</v>
      </c>
      <c r="I45" s="177"/>
      <c r="J45" s="177"/>
      <c r="K45" s="177"/>
      <c r="L45" s="178"/>
    </row>
    <row r="46" spans="1:12" s="72" customFormat="1" ht="24" customHeight="1" x14ac:dyDescent="0.25">
      <c r="A46" s="165" t="s">
        <v>89</v>
      </c>
      <c r="B46" s="166"/>
      <c r="C46" s="166"/>
      <c r="D46" s="167"/>
      <c r="E46" s="136" t="s">
        <v>185</v>
      </c>
      <c r="F46" s="137"/>
      <c r="G46" s="1"/>
      <c r="H46" s="176"/>
      <c r="I46" s="177"/>
      <c r="J46" s="177"/>
      <c r="K46" s="177"/>
      <c r="L46" s="178"/>
    </row>
    <row r="47" spans="1:12" s="72" customFormat="1" ht="28.5" customHeight="1" x14ac:dyDescent="0.25">
      <c r="A47" s="165" t="s">
        <v>174</v>
      </c>
      <c r="B47" s="166"/>
      <c r="C47" s="166"/>
      <c r="D47" s="167"/>
      <c r="E47" s="139"/>
      <c r="F47" s="137"/>
      <c r="G47" s="1"/>
      <c r="H47" s="168" t="s">
        <v>175</v>
      </c>
      <c r="I47" s="168"/>
      <c r="J47" s="168"/>
      <c r="K47" s="168"/>
      <c r="L47" s="168"/>
    </row>
  </sheetData>
  <sheetProtection algorithmName="SHA-512" hashValue="2spJVPVC8FrFOZr3cu2TwErIDI+XRBzBf4qoX59WU6G0pk0t37sgL6TxjAk3ifityEidWuLFEqHVCZYlIKnpkg==" saltValue="bnnEZ3Yy4QW9u6RXrWD1tg==" spinCount="100000" sheet="1" objects="1" scenarios="1"/>
  <mergeCells count="55">
    <mergeCell ref="A4:L4"/>
    <mergeCell ref="A6:L6"/>
    <mergeCell ref="A8:L9"/>
    <mergeCell ref="A10:L11"/>
    <mergeCell ref="B13:L13"/>
    <mergeCell ref="H34:L34"/>
    <mergeCell ref="H35:L35"/>
    <mergeCell ref="H36:L36"/>
    <mergeCell ref="A33:D33"/>
    <mergeCell ref="A34:D34"/>
    <mergeCell ref="A35:D35"/>
    <mergeCell ref="H33:L33"/>
    <mergeCell ref="A36:D36"/>
    <mergeCell ref="A2:L2"/>
    <mergeCell ref="A30:L30"/>
    <mergeCell ref="H38:L38"/>
    <mergeCell ref="H40:L40"/>
    <mergeCell ref="H41:L41"/>
    <mergeCell ref="A41:D41"/>
    <mergeCell ref="H32:L32"/>
    <mergeCell ref="A38:D38"/>
    <mergeCell ref="B21:L21"/>
    <mergeCell ref="B22:L22"/>
    <mergeCell ref="B23:L23"/>
    <mergeCell ref="B26:L26"/>
    <mergeCell ref="B27:L27"/>
    <mergeCell ref="A32:D32"/>
    <mergeCell ref="A37:D37"/>
    <mergeCell ref="H37:L37"/>
    <mergeCell ref="H44:L44"/>
    <mergeCell ref="A42:D42"/>
    <mergeCell ref="A43:D43"/>
    <mergeCell ref="A44:D44"/>
    <mergeCell ref="H46:L46"/>
    <mergeCell ref="B14:L14"/>
    <mergeCell ref="B15:L15"/>
    <mergeCell ref="B16:L16"/>
    <mergeCell ref="B17:L17"/>
    <mergeCell ref="B18:L18"/>
    <mergeCell ref="A47:D47"/>
    <mergeCell ref="H47:L47"/>
    <mergeCell ref="E29:N29"/>
    <mergeCell ref="B19:L19"/>
    <mergeCell ref="B20:L20"/>
    <mergeCell ref="B24:L24"/>
    <mergeCell ref="B25:L25"/>
    <mergeCell ref="E28:N28"/>
    <mergeCell ref="H45:L45"/>
    <mergeCell ref="A45:D45"/>
    <mergeCell ref="A46:D46"/>
    <mergeCell ref="A39:D39"/>
    <mergeCell ref="H39:L39"/>
    <mergeCell ref="A40:D40"/>
    <mergeCell ref="H42:L42"/>
    <mergeCell ref="H43:L4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1"/>
  <sheetViews>
    <sheetView topLeftCell="A7" zoomScale="90" zoomScaleNormal="90" workbookViewId="0">
      <selection activeCell="B23" sqref="B23"/>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14.5703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11" t="s">
        <v>61</v>
      </c>
      <c r="C2" s="212"/>
      <c r="D2" s="212"/>
      <c r="E2" s="212"/>
      <c r="F2" s="212"/>
      <c r="G2" s="212"/>
      <c r="H2" s="212"/>
      <c r="I2" s="212"/>
      <c r="J2" s="212"/>
      <c r="K2" s="212"/>
      <c r="L2" s="212"/>
      <c r="M2" s="212"/>
      <c r="N2" s="212"/>
      <c r="O2" s="212"/>
      <c r="P2" s="212"/>
    </row>
    <row r="4" spans="2:16" ht="26.25" x14ac:dyDescent="0.25">
      <c r="B4" s="211" t="s">
        <v>46</v>
      </c>
      <c r="C4" s="212"/>
      <c r="D4" s="212"/>
      <c r="E4" s="212"/>
      <c r="F4" s="212"/>
      <c r="G4" s="212"/>
      <c r="H4" s="212"/>
      <c r="I4" s="212"/>
      <c r="J4" s="212"/>
      <c r="K4" s="212"/>
      <c r="L4" s="212"/>
      <c r="M4" s="212"/>
      <c r="N4" s="212"/>
      <c r="O4" s="212"/>
      <c r="P4" s="212"/>
    </row>
    <row r="5" spans="2:16" ht="15.75" thickBot="1" x14ac:dyDescent="0.3"/>
    <row r="6" spans="2:16" ht="21.75" thickBot="1" x14ac:dyDescent="0.3">
      <c r="B6" s="7" t="s">
        <v>4</v>
      </c>
      <c r="C6" s="205" t="s">
        <v>192</v>
      </c>
      <c r="D6" s="205"/>
      <c r="E6" s="205"/>
      <c r="F6" s="205"/>
      <c r="G6" s="205"/>
      <c r="H6" s="205"/>
      <c r="I6" s="205"/>
      <c r="J6" s="205"/>
      <c r="K6" s="205"/>
      <c r="L6" s="205"/>
      <c r="M6" s="205"/>
      <c r="N6" s="206"/>
    </row>
    <row r="7" spans="2:16" ht="16.5" thickBot="1" x14ac:dyDescent="0.3">
      <c r="B7" s="8" t="s">
        <v>5</v>
      </c>
      <c r="C7" s="205"/>
      <c r="D7" s="205"/>
      <c r="E7" s="205"/>
      <c r="F7" s="205"/>
      <c r="G7" s="205"/>
      <c r="H7" s="205"/>
      <c r="I7" s="205"/>
      <c r="J7" s="205"/>
      <c r="K7" s="205"/>
      <c r="L7" s="205"/>
      <c r="M7" s="205"/>
      <c r="N7" s="206"/>
    </row>
    <row r="8" spans="2:16" ht="16.5" thickBot="1" x14ac:dyDescent="0.3">
      <c r="B8" s="8" t="s">
        <v>6</v>
      </c>
      <c r="C8" s="205"/>
      <c r="D8" s="205"/>
      <c r="E8" s="205"/>
      <c r="F8" s="205"/>
      <c r="G8" s="205"/>
      <c r="H8" s="205"/>
      <c r="I8" s="205"/>
      <c r="J8" s="205"/>
      <c r="K8" s="205"/>
      <c r="L8" s="205"/>
      <c r="M8" s="205"/>
      <c r="N8" s="206"/>
    </row>
    <row r="9" spans="2:16" ht="16.5" thickBot="1" x14ac:dyDescent="0.3">
      <c r="B9" s="8" t="s">
        <v>7</v>
      </c>
      <c r="C9" s="205"/>
      <c r="D9" s="205"/>
      <c r="E9" s="205"/>
      <c r="F9" s="205"/>
      <c r="G9" s="205"/>
      <c r="H9" s="205"/>
      <c r="I9" s="205"/>
      <c r="J9" s="205"/>
      <c r="K9" s="205"/>
      <c r="L9" s="205"/>
      <c r="M9" s="205"/>
      <c r="N9" s="206"/>
    </row>
    <row r="10" spans="2:16" ht="16.5" thickBot="1" x14ac:dyDescent="0.3">
      <c r="B10" s="8" t="s">
        <v>8</v>
      </c>
      <c r="C10" s="207">
        <v>12</v>
      </c>
      <c r="D10" s="207"/>
      <c r="E10" s="208"/>
      <c r="F10" s="24"/>
      <c r="G10" s="24"/>
      <c r="H10" s="24"/>
      <c r="I10" s="24"/>
      <c r="J10" s="24"/>
      <c r="K10" s="24"/>
      <c r="L10" s="24"/>
      <c r="M10" s="24"/>
      <c r="N10" s="25"/>
    </row>
    <row r="11" spans="2:16" ht="16.5" thickBot="1" x14ac:dyDescent="0.3">
      <c r="B11" s="10" t="s">
        <v>9</v>
      </c>
      <c r="C11" s="11">
        <v>41975</v>
      </c>
      <c r="D11" s="12"/>
      <c r="E11" s="12"/>
      <c r="F11" s="12"/>
      <c r="G11" s="12"/>
      <c r="H11" s="12"/>
      <c r="I11" s="12"/>
      <c r="J11" s="12"/>
      <c r="K11" s="12"/>
      <c r="L11" s="12"/>
      <c r="M11" s="12"/>
      <c r="N11" s="13"/>
    </row>
    <row r="12" spans="2:16" ht="15.75" x14ac:dyDescent="0.25">
      <c r="B12" s="9"/>
      <c r="C12" s="14"/>
      <c r="D12" s="15"/>
      <c r="E12" s="15"/>
      <c r="F12" s="15"/>
      <c r="G12" s="15"/>
      <c r="H12" s="15"/>
      <c r="I12" s="75"/>
      <c r="J12" s="75"/>
      <c r="K12" s="75"/>
      <c r="L12" s="75"/>
      <c r="M12" s="75"/>
      <c r="N12" s="15"/>
    </row>
    <row r="13" spans="2:16" x14ac:dyDescent="0.25">
      <c r="I13" s="75"/>
      <c r="J13" s="75"/>
      <c r="K13" s="75"/>
      <c r="L13" s="75"/>
      <c r="M13" s="75"/>
      <c r="N13" s="76"/>
    </row>
    <row r="14" spans="2:16" ht="45.75" customHeight="1" x14ac:dyDescent="0.25">
      <c r="B14" s="215" t="s">
        <v>90</v>
      </c>
      <c r="C14" s="215"/>
      <c r="D14" s="143" t="s">
        <v>12</v>
      </c>
      <c r="E14" s="143" t="s">
        <v>13</v>
      </c>
      <c r="F14" s="143" t="s">
        <v>29</v>
      </c>
      <c r="G14" s="61"/>
      <c r="I14" s="26"/>
      <c r="J14" s="26"/>
      <c r="K14" s="26"/>
      <c r="L14" s="26"/>
      <c r="M14" s="26"/>
      <c r="N14" s="76"/>
    </row>
    <row r="15" spans="2:16" x14ac:dyDescent="0.25">
      <c r="B15" s="215"/>
      <c r="C15" s="215"/>
      <c r="D15" s="143">
        <v>12</v>
      </c>
      <c r="E15" s="43">
        <v>942262222</v>
      </c>
      <c r="F15" s="147">
        <v>335</v>
      </c>
      <c r="G15" s="62"/>
      <c r="I15" s="27"/>
      <c r="J15" s="27"/>
      <c r="K15" s="27"/>
      <c r="L15" s="27"/>
      <c r="M15" s="27"/>
      <c r="N15" s="76"/>
    </row>
    <row r="16" spans="2:16" x14ac:dyDescent="0.25">
      <c r="B16" s="215"/>
      <c r="C16" s="215"/>
      <c r="D16" s="143"/>
      <c r="E16" s="43"/>
      <c r="F16" s="43"/>
      <c r="G16" s="62"/>
      <c r="I16" s="27"/>
      <c r="J16" s="27"/>
      <c r="K16" s="27"/>
      <c r="L16" s="27"/>
      <c r="M16" s="27"/>
      <c r="N16" s="76"/>
    </row>
    <row r="17" spans="1:14" x14ac:dyDescent="0.25">
      <c r="B17" s="215"/>
      <c r="C17" s="215"/>
      <c r="D17" s="143"/>
      <c r="E17" s="43"/>
      <c r="F17" s="43"/>
      <c r="G17" s="62"/>
      <c r="I17" s="27"/>
      <c r="J17" s="27"/>
      <c r="K17" s="27"/>
      <c r="L17" s="27"/>
      <c r="M17" s="27"/>
      <c r="N17" s="76"/>
    </row>
    <row r="18" spans="1:14" x14ac:dyDescent="0.25">
      <c r="B18" s="215"/>
      <c r="C18" s="215"/>
      <c r="D18" s="143"/>
      <c r="E18" s="148"/>
      <c r="F18" s="43"/>
      <c r="G18" s="62"/>
      <c r="H18" s="17"/>
      <c r="I18" s="27"/>
      <c r="J18" s="27"/>
      <c r="K18" s="27"/>
      <c r="L18" s="27"/>
      <c r="M18" s="27"/>
      <c r="N18" s="16"/>
    </row>
    <row r="19" spans="1:14" x14ac:dyDescent="0.25">
      <c r="B19" s="215"/>
      <c r="C19" s="215"/>
      <c r="D19" s="143"/>
      <c r="E19" s="148"/>
      <c r="F19" s="43"/>
      <c r="G19" s="62"/>
      <c r="H19" s="17"/>
      <c r="I19" s="29"/>
      <c r="J19" s="29"/>
      <c r="K19" s="29"/>
      <c r="L19" s="29"/>
      <c r="M19" s="29"/>
      <c r="N19" s="16"/>
    </row>
    <row r="20" spans="1:14" x14ac:dyDescent="0.25">
      <c r="B20" s="215"/>
      <c r="C20" s="215"/>
      <c r="D20" s="143"/>
      <c r="E20" s="148"/>
      <c r="F20" s="43"/>
      <c r="G20" s="62"/>
      <c r="H20" s="17"/>
      <c r="I20" s="75"/>
      <c r="J20" s="75"/>
      <c r="K20" s="75"/>
      <c r="L20" s="75"/>
      <c r="M20" s="75"/>
      <c r="N20" s="16"/>
    </row>
    <row r="21" spans="1:14" x14ac:dyDescent="0.25">
      <c r="B21" s="215"/>
      <c r="C21" s="215"/>
      <c r="D21" s="143"/>
      <c r="E21" s="148"/>
      <c r="F21" s="43"/>
      <c r="G21" s="62"/>
      <c r="H21" s="17"/>
      <c r="I21" s="75"/>
      <c r="J21" s="75"/>
      <c r="K21" s="75"/>
      <c r="L21" s="75"/>
      <c r="M21" s="75"/>
      <c r="N21" s="16"/>
    </row>
    <row r="22" spans="1:14" ht="15.75" thickBot="1" x14ac:dyDescent="0.3">
      <c r="B22" s="222" t="s">
        <v>14</v>
      </c>
      <c r="C22" s="223"/>
      <c r="D22" s="143">
        <f>SUM(D15:D21)</f>
        <v>12</v>
      </c>
      <c r="E22" s="43">
        <f>SUM(E15:E21)</f>
        <v>942262222</v>
      </c>
      <c r="F22" s="147">
        <f>SUM(F15:F21)</f>
        <v>335</v>
      </c>
      <c r="G22" s="62"/>
      <c r="H22" s="17"/>
      <c r="I22" s="75"/>
      <c r="J22" s="75"/>
      <c r="K22" s="75"/>
      <c r="L22" s="75"/>
      <c r="M22" s="75"/>
      <c r="N22" s="16"/>
    </row>
    <row r="23" spans="1:14" ht="45.75" thickBot="1" x14ac:dyDescent="0.3">
      <c r="A23" s="31"/>
      <c r="B23" s="37" t="s">
        <v>15</v>
      </c>
      <c r="C23" s="37" t="s">
        <v>91</v>
      </c>
      <c r="E23" s="26"/>
      <c r="F23" s="26"/>
      <c r="G23" s="26"/>
      <c r="H23" s="26"/>
      <c r="I23" s="6"/>
      <c r="J23" s="6"/>
      <c r="K23" s="6"/>
      <c r="L23" s="6"/>
      <c r="M23" s="6"/>
    </row>
    <row r="24" spans="1:14" ht="15.75" thickBot="1" x14ac:dyDescent="0.3">
      <c r="A24" s="32">
        <v>1</v>
      </c>
      <c r="C24" s="34">
        <f>+F22*0.8</f>
        <v>268</v>
      </c>
      <c r="D24" s="30"/>
      <c r="E24" s="33">
        <f>E22</f>
        <v>942262222</v>
      </c>
      <c r="F24" s="28"/>
      <c r="G24" s="28"/>
      <c r="H24" s="28"/>
      <c r="I24" s="18"/>
      <c r="J24" s="18"/>
      <c r="K24" s="18"/>
      <c r="L24" s="18"/>
      <c r="M24" s="18"/>
    </row>
    <row r="25" spans="1:14" x14ac:dyDescent="0.25">
      <c r="A25" s="67"/>
      <c r="C25" s="68"/>
      <c r="D25" s="27"/>
      <c r="E25" s="69"/>
      <c r="F25" s="28"/>
      <c r="G25" s="28"/>
      <c r="H25" s="28"/>
      <c r="I25" s="18"/>
      <c r="J25" s="18"/>
      <c r="K25" s="18"/>
      <c r="L25" s="18"/>
      <c r="M25" s="18"/>
    </row>
    <row r="26" spans="1:14" x14ac:dyDescent="0.25">
      <c r="A26" s="67"/>
      <c r="C26" s="68"/>
      <c r="D26" s="27"/>
      <c r="E26" s="69"/>
      <c r="F26" s="28"/>
      <c r="G26" s="28"/>
      <c r="H26" s="28"/>
      <c r="I26" s="18"/>
      <c r="J26" s="18"/>
      <c r="K26" s="18"/>
      <c r="L26" s="18"/>
      <c r="M26" s="18"/>
    </row>
    <row r="27" spans="1:14" x14ac:dyDescent="0.25">
      <c r="A27" s="67"/>
      <c r="B27" s="90" t="s">
        <v>121</v>
      </c>
      <c r="C27" s="72"/>
      <c r="D27" s="72"/>
      <c r="E27" s="72"/>
      <c r="F27" s="72"/>
      <c r="G27" s="72"/>
      <c r="H27" s="72"/>
      <c r="I27" s="75"/>
      <c r="J27" s="75"/>
      <c r="K27" s="75"/>
      <c r="L27" s="75"/>
      <c r="M27" s="75"/>
      <c r="N27" s="76"/>
    </row>
    <row r="28" spans="1:14" x14ac:dyDescent="0.25">
      <c r="A28" s="67"/>
      <c r="B28" s="72"/>
      <c r="C28" s="72"/>
      <c r="D28" s="72"/>
      <c r="E28" s="72"/>
      <c r="F28" s="72"/>
      <c r="G28" s="72"/>
      <c r="H28" s="72"/>
      <c r="I28" s="75"/>
      <c r="J28" s="75"/>
      <c r="K28" s="75"/>
      <c r="L28" s="75"/>
      <c r="M28" s="75"/>
      <c r="N28" s="76"/>
    </row>
    <row r="29" spans="1:14" x14ac:dyDescent="0.25">
      <c r="A29" s="67"/>
      <c r="B29" s="92" t="s">
        <v>33</v>
      </c>
      <c r="C29" s="92" t="s">
        <v>122</v>
      </c>
      <c r="D29" s="92" t="s">
        <v>123</v>
      </c>
      <c r="E29" s="72"/>
      <c r="F29" s="72"/>
      <c r="G29" s="72"/>
      <c r="H29" s="72"/>
      <c r="I29" s="75"/>
      <c r="J29" s="75"/>
      <c r="K29" s="75"/>
      <c r="L29" s="75"/>
      <c r="M29" s="75"/>
      <c r="N29" s="76"/>
    </row>
    <row r="30" spans="1:14" x14ac:dyDescent="0.25">
      <c r="A30" s="67"/>
      <c r="B30" s="89" t="s">
        <v>124</v>
      </c>
      <c r="C30" s="142" t="s">
        <v>262</v>
      </c>
      <c r="D30" s="142"/>
      <c r="E30" s="72"/>
      <c r="F30" s="72"/>
      <c r="G30" s="72"/>
      <c r="H30" s="72"/>
      <c r="I30" s="75"/>
      <c r="J30" s="75"/>
      <c r="K30" s="75"/>
      <c r="L30" s="75"/>
      <c r="M30" s="75"/>
      <c r="N30" s="76"/>
    </row>
    <row r="31" spans="1:14" x14ac:dyDescent="0.25">
      <c r="A31" s="67"/>
      <c r="B31" s="89" t="s">
        <v>125</v>
      </c>
      <c r="C31" s="142" t="s">
        <v>262</v>
      </c>
      <c r="D31" s="142"/>
      <c r="E31" s="72"/>
      <c r="F31" s="72"/>
      <c r="G31" s="72"/>
      <c r="H31" s="72"/>
      <c r="I31" s="75"/>
      <c r="J31" s="75"/>
      <c r="K31" s="75"/>
      <c r="L31" s="75"/>
      <c r="M31" s="75"/>
      <c r="N31" s="76"/>
    </row>
    <row r="32" spans="1:14" x14ac:dyDescent="0.25">
      <c r="A32" s="67"/>
      <c r="B32" s="89" t="s">
        <v>126</v>
      </c>
      <c r="C32" s="142" t="s">
        <v>193</v>
      </c>
      <c r="D32" s="142"/>
      <c r="E32" s="72"/>
      <c r="F32" s="72"/>
      <c r="G32" s="72"/>
      <c r="H32" s="72"/>
      <c r="I32" s="75"/>
      <c r="J32" s="75"/>
      <c r="K32" s="75"/>
      <c r="L32" s="75"/>
      <c r="M32" s="75"/>
      <c r="N32" s="76"/>
    </row>
    <row r="33" spans="1:26" x14ac:dyDescent="0.25">
      <c r="A33" s="67"/>
      <c r="B33" s="89" t="s">
        <v>127</v>
      </c>
      <c r="C33" s="142" t="s">
        <v>262</v>
      </c>
      <c r="D33" s="142"/>
      <c r="E33" s="72"/>
      <c r="F33" s="72"/>
      <c r="G33" s="72"/>
      <c r="H33" s="72"/>
      <c r="I33" s="75"/>
      <c r="J33" s="75"/>
      <c r="K33" s="75"/>
      <c r="L33" s="75"/>
      <c r="M33" s="75"/>
      <c r="N33" s="76"/>
    </row>
    <row r="34" spans="1:26" x14ac:dyDescent="0.25">
      <c r="A34" s="67"/>
      <c r="B34" s="72"/>
      <c r="C34" s="72"/>
      <c r="D34" s="72"/>
      <c r="E34" s="72"/>
      <c r="F34" s="72"/>
      <c r="G34" s="72"/>
      <c r="H34" s="72"/>
      <c r="I34" s="75"/>
      <c r="J34" s="75"/>
      <c r="K34" s="75"/>
      <c r="L34" s="75"/>
      <c r="M34" s="75"/>
      <c r="N34" s="76"/>
    </row>
    <row r="35" spans="1:26" x14ac:dyDescent="0.25">
      <c r="A35" s="67"/>
      <c r="B35" s="72"/>
      <c r="C35" s="72"/>
      <c r="D35" s="72"/>
      <c r="E35" s="72"/>
      <c r="F35" s="72"/>
      <c r="G35" s="72"/>
      <c r="H35" s="72"/>
      <c r="I35" s="75"/>
      <c r="J35" s="75"/>
      <c r="K35" s="75"/>
      <c r="L35" s="75"/>
      <c r="M35" s="75"/>
      <c r="N35" s="76"/>
    </row>
    <row r="36" spans="1:26" x14ac:dyDescent="0.25">
      <c r="A36" s="67"/>
      <c r="B36" s="90" t="s">
        <v>128</v>
      </c>
      <c r="C36" s="72"/>
      <c r="D36" s="72"/>
      <c r="E36" s="72"/>
      <c r="F36" s="72"/>
      <c r="G36" s="72"/>
      <c r="H36" s="72"/>
      <c r="I36" s="75"/>
      <c r="J36" s="75"/>
      <c r="K36" s="75"/>
      <c r="L36" s="75"/>
      <c r="M36" s="75"/>
      <c r="N36" s="76"/>
    </row>
    <row r="37" spans="1:26" x14ac:dyDescent="0.25">
      <c r="A37" s="67"/>
      <c r="B37" s="72"/>
      <c r="C37" s="72"/>
      <c r="D37" s="72"/>
      <c r="E37" s="72"/>
      <c r="F37" s="72"/>
      <c r="G37" s="72"/>
      <c r="H37" s="72"/>
      <c r="I37" s="75"/>
      <c r="J37" s="75"/>
      <c r="K37" s="75"/>
      <c r="L37" s="75"/>
      <c r="M37" s="75"/>
      <c r="N37" s="76"/>
    </row>
    <row r="38" spans="1:26" x14ac:dyDescent="0.25">
      <c r="A38" s="67"/>
      <c r="B38" s="72"/>
      <c r="C38" s="72"/>
      <c r="D38" s="72"/>
      <c r="E38" s="72"/>
      <c r="F38" s="72"/>
      <c r="G38" s="72"/>
      <c r="H38" s="72"/>
      <c r="I38" s="75"/>
      <c r="J38" s="75"/>
      <c r="K38" s="75"/>
      <c r="L38" s="75"/>
      <c r="M38" s="75"/>
      <c r="N38" s="76"/>
    </row>
    <row r="39" spans="1:26" x14ac:dyDescent="0.25">
      <c r="A39" s="67"/>
      <c r="B39" s="92" t="s">
        <v>33</v>
      </c>
      <c r="C39" s="92" t="s">
        <v>56</v>
      </c>
      <c r="D39" s="91" t="s">
        <v>49</v>
      </c>
      <c r="E39" s="91" t="s">
        <v>16</v>
      </c>
      <c r="F39" s="72"/>
      <c r="G39" s="72"/>
      <c r="H39" s="72"/>
      <c r="I39" s="75"/>
      <c r="J39" s="75"/>
      <c r="K39" s="75"/>
      <c r="L39" s="75"/>
      <c r="M39" s="75"/>
      <c r="N39" s="76"/>
    </row>
    <row r="40" spans="1:26" ht="28.5" x14ac:dyDescent="0.25">
      <c r="A40" s="67"/>
      <c r="B40" s="73" t="s">
        <v>129</v>
      </c>
      <c r="C40" s="74">
        <v>40</v>
      </c>
      <c r="D40" s="142">
        <f>+D140</f>
        <v>0</v>
      </c>
      <c r="E40" s="213">
        <f>+D40+D41</f>
        <v>0</v>
      </c>
      <c r="F40" s="72"/>
      <c r="G40" s="72"/>
      <c r="H40" s="72"/>
      <c r="I40" s="75"/>
      <c r="J40" s="75"/>
      <c r="K40" s="75"/>
      <c r="L40" s="75"/>
      <c r="M40" s="75"/>
      <c r="N40" s="76"/>
    </row>
    <row r="41" spans="1:26" ht="42.75" x14ac:dyDescent="0.25">
      <c r="A41" s="67"/>
      <c r="B41" s="73" t="s">
        <v>130</v>
      </c>
      <c r="C41" s="74">
        <v>60</v>
      </c>
      <c r="D41" s="142">
        <f>+D141</f>
        <v>0</v>
      </c>
      <c r="E41" s="214"/>
      <c r="F41" s="72"/>
      <c r="G41" s="72"/>
      <c r="H41" s="72"/>
      <c r="I41" s="75"/>
      <c r="J41" s="75"/>
      <c r="K41" s="75"/>
      <c r="L41" s="75"/>
      <c r="M41" s="75"/>
      <c r="N41" s="76"/>
    </row>
    <row r="42" spans="1:26" x14ac:dyDescent="0.25">
      <c r="A42" s="67"/>
      <c r="C42" s="68"/>
      <c r="D42" s="27"/>
      <c r="E42" s="69"/>
      <c r="F42" s="28"/>
      <c r="G42" s="28"/>
      <c r="H42" s="28"/>
      <c r="I42" s="18"/>
      <c r="J42" s="18"/>
      <c r="K42" s="18"/>
      <c r="L42" s="18"/>
      <c r="M42" s="18"/>
    </row>
    <row r="43" spans="1:26" ht="15.75" thickBot="1" x14ac:dyDescent="0.3">
      <c r="M43" s="216" t="s">
        <v>35</v>
      </c>
      <c r="N43" s="216"/>
    </row>
    <row r="44" spans="1:26" x14ac:dyDescent="0.25">
      <c r="B44" s="90" t="s">
        <v>30</v>
      </c>
      <c r="M44" s="44"/>
      <c r="N44" s="44"/>
    </row>
    <row r="45" spans="1:26" ht="15.75" thickBot="1" x14ac:dyDescent="0.3">
      <c r="M45" s="44"/>
      <c r="N45" s="44"/>
    </row>
    <row r="46" spans="1:26" s="75" customFormat="1" ht="109.5" customHeight="1" x14ac:dyDescent="0.25">
      <c r="B46" s="86" t="s">
        <v>131</v>
      </c>
      <c r="C46" s="86" t="s">
        <v>132</v>
      </c>
      <c r="D46" s="86" t="s">
        <v>133</v>
      </c>
      <c r="E46" s="86" t="s">
        <v>43</v>
      </c>
      <c r="F46" s="86" t="s">
        <v>194</v>
      </c>
      <c r="G46" s="86" t="s">
        <v>92</v>
      </c>
      <c r="H46" s="86" t="s">
        <v>17</v>
      </c>
      <c r="I46" s="86" t="s">
        <v>10</v>
      </c>
      <c r="J46" s="86" t="s">
        <v>31</v>
      </c>
      <c r="K46" s="86" t="s">
        <v>59</v>
      </c>
      <c r="L46" s="86" t="s">
        <v>20</v>
      </c>
      <c r="M46" s="71" t="s">
        <v>26</v>
      </c>
      <c r="N46" s="86" t="s">
        <v>134</v>
      </c>
      <c r="O46" s="86" t="s">
        <v>36</v>
      </c>
      <c r="P46" s="87" t="s">
        <v>11</v>
      </c>
      <c r="Q46" s="87" t="s">
        <v>19</v>
      </c>
    </row>
    <row r="47" spans="1:26" s="81" customFormat="1" ht="22.5" customHeight="1" x14ac:dyDescent="0.25">
      <c r="A47" s="35">
        <v>1</v>
      </c>
      <c r="B47" s="83" t="s">
        <v>195</v>
      </c>
      <c r="C47" s="83" t="s">
        <v>195</v>
      </c>
      <c r="D47" s="82" t="s">
        <v>196</v>
      </c>
      <c r="E47" s="77" t="s">
        <v>197</v>
      </c>
      <c r="F47" s="78" t="s">
        <v>122</v>
      </c>
      <c r="G47" s="121" t="s">
        <v>198</v>
      </c>
      <c r="H47" s="79">
        <v>39839</v>
      </c>
      <c r="I47" s="79">
        <v>40178</v>
      </c>
      <c r="J47" s="79" t="s">
        <v>123</v>
      </c>
      <c r="K47" s="149">
        <v>0</v>
      </c>
      <c r="L47" s="149">
        <v>4</v>
      </c>
      <c r="M47" s="149">
        <v>118</v>
      </c>
      <c r="N47" s="150"/>
      <c r="O47" s="19">
        <v>816261238</v>
      </c>
      <c r="P47" s="19" t="s">
        <v>199</v>
      </c>
      <c r="Q47" s="122"/>
      <c r="R47" s="80"/>
      <c r="S47" s="80"/>
      <c r="T47" s="80"/>
      <c r="U47" s="80"/>
      <c r="V47" s="80"/>
      <c r="W47" s="80"/>
      <c r="X47" s="80"/>
      <c r="Y47" s="80"/>
      <c r="Z47" s="80"/>
    </row>
    <row r="48" spans="1:26" s="81" customFormat="1" ht="20.25" customHeight="1" x14ac:dyDescent="0.25">
      <c r="A48" s="35">
        <f>+A47+1</f>
        <v>2</v>
      </c>
      <c r="B48" s="83" t="s">
        <v>195</v>
      </c>
      <c r="C48" s="83" t="s">
        <v>195</v>
      </c>
      <c r="D48" s="82" t="s">
        <v>196</v>
      </c>
      <c r="E48" s="77" t="s">
        <v>200</v>
      </c>
      <c r="F48" s="78" t="s">
        <v>122</v>
      </c>
      <c r="G48" s="121" t="s">
        <v>198</v>
      </c>
      <c r="H48" s="79">
        <v>40198</v>
      </c>
      <c r="I48" s="79">
        <v>40543</v>
      </c>
      <c r="J48" s="79" t="s">
        <v>123</v>
      </c>
      <c r="K48" s="149">
        <v>0</v>
      </c>
      <c r="L48" s="149">
        <v>10</v>
      </c>
      <c r="M48" s="149">
        <v>39</v>
      </c>
      <c r="N48" s="150"/>
      <c r="O48" s="19">
        <v>251798838</v>
      </c>
      <c r="P48" s="19" t="s">
        <v>199</v>
      </c>
      <c r="Q48" s="122"/>
      <c r="R48" s="80"/>
      <c r="S48" s="80"/>
      <c r="T48" s="80"/>
      <c r="U48" s="80"/>
      <c r="V48" s="80"/>
      <c r="W48" s="80"/>
      <c r="X48" s="80"/>
      <c r="Y48" s="80"/>
      <c r="Z48" s="80"/>
    </row>
    <row r="49" spans="1:26" s="81" customFormat="1" x14ac:dyDescent="0.25">
      <c r="A49" s="35">
        <v>3</v>
      </c>
      <c r="B49" s="83" t="s">
        <v>195</v>
      </c>
      <c r="C49" s="83" t="s">
        <v>195</v>
      </c>
      <c r="D49" s="82" t="s">
        <v>196</v>
      </c>
      <c r="E49" s="77" t="s">
        <v>201</v>
      </c>
      <c r="F49" s="78" t="s">
        <v>122</v>
      </c>
      <c r="G49" s="121" t="s">
        <v>198</v>
      </c>
      <c r="H49" s="79">
        <v>41213</v>
      </c>
      <c r="I49" s="79">
        <v>41273</v>
      </c>
      <c r="J49" s="79" t="s">
        <v>123</v>
      </c>
      <c r="K49" s="149">
        <v>0</v>
      </c>
      <c r="L49" s="149">
        <v>3</v>
      </c>
      <c r="M49" s="149">
        <v>156</v>
      </c>
      <c r="N49" s="70"/>
      <c r="O49" s="19">
        <v>103896000</v>
      </c>
      <c r="P49" s="19" t="s">
        <v>199</v>
      </c>
      <c r="Q49" s="122"/>
      <c r="R49" s="80"/>
      <c r="S49" s="80"/>
      <c r="T49" s="80"/>
      <c r="U49" s="80"/>
      <c r="V49" s="80"/>
      <c r="W49" s="80"/>
      <c r="X49" s="80"/>
      <c r="Y49" s="80"/>
      <c r="Z49" s="80"/>
    </row>
    <row r="50" spans="1:26" s="81" customFormat="1" x14ac:dyDescent="0.25">
      <c r="A50" s="35">
        <f t="shared" ref="A50:A54" si="0">+A49+1</f>
        <v>4</v>
      </c>
      <c r="B50" s="83" t="s">
        <v>195</v>
      </c>
      <c r="C50" s="83" t="s">
        <v>195</v>
      </c>
      <c r="D50" s="82" t="s">
        <v>196</v>
      </c>
      <c r="E50" s="77" t="s">
        <v>202</v>
      </c>
      <c r="F50" s="78" t="s">
        <v>122</v>
      </c>
      <c r="G50" s="121" t="s">
        <v>198</v>
      </c>
      <c r="H50" s="79">
        <v>41275</v>
      </c>
      <c r="I50" s="79">
        <v>41943</v>
      </c>
      <c r="J50" s="79" t="s">
        <v>123</v>
      </c>
      <c r="K50" s="149">
        <v>0</v>
      </c>
      <c r="L50" s="149">
        <v>21</v>
      </c>
      <c r="M50" s="149">
        <v>156</v>
      </c>
      <c r="N50" s="70"/>
      <c r="O50" s="19">
        <v>921687985</v>
      </c>
      <c r="P50" s="19" t="s">
        <v>199</v>
      </c>
      <c r="Q50" s="122"/>
      <c r="R50" s="80"/>
      <c r="S50" s="80"/>
      <c r="T50" s="80"/>
      <c r="U50" s="80"/>
      <c r="V50" s="80"/>
      <c r="W50" s="80"/>
      <c r="X50" s="80"/>
      <c r="Y50" s="80"/>
      <c r="Z50" s="80"/>
    </row>
    <row r="51" spans="1:26" s="81" customFormat="1" x14ac:dyDescent="0.25">
      <c r="A51" s="35">
        <f t="shared" si="0"/>
        <v>5</v>
      </c>
      <c r="B51" s="82"/>
      <c r="C51" s="83"/>
      <c r="D51" s="82"/>
      <c r="E51" s="77"/>
      <c r="F51" s="78"/>
      <c r="G51" s="78"/>
      <c r="H51" s="78"/>
      <c r="I51" s="79"/>
      <c r="J51" s="79"/>
      <c r="K51" s="149"/>
      <c r="L51" s="149"/>
      <c r="M51" s="149"/>
      <c r="N51" s="70"/>
      <c r="O51" s="19"/>
      <c r="P51" s="19"/>
      <c r="Q51" s="122"/>
      <c r="R51" s="80"/>
      <c r="S51" s="80"/>
      <c r="T51" s="80"/>
      <c r="U51" s="80"/>
      <c r="V51" s="80"/>
      <c r="W51" s="80"/>
      <c r="X51" s="80"/>
      <c r="Y51" s="80"/>
      <c r="Z51" s="80"/>
    </row>
    <row r="52" spans="1:26" s="81" customFormat="1" x14ac:dyDescent="0.25">
      <c r="A52" s="35">
        <f t="shared" si="0"/>
        <v>6</v>
      </c>
      <c r="B52" s="82"/>
      <c r="C52" s="83"/>
      <c r="D52" s="82"/>
      <c r="E52" s="77"/>
      <c r="F52" s="78"/>
      <c r="G52" s="78"/>
      <c r="H52" s="78"/>
      <c r="I52" s="79"/>
      <c r="J52" s="79"/>
      <c r="K52" s="149"/>
      <c r="L52" s="149"/>
      <c r="M52" s="149"/>
      <c r="N52" s="70"/>
      <c r="O52" s="19"/>
      <c r="P52" s="19"/>
      <c r="Q52" s="122"/>
      <c r="R52" s="80"/>
      <c r="S52" s="80"/>
      <c r="T52" s="80"/>
      <c r="U52" s="80"/>
      <c r="V52" s="80"/>
      <c r="W52" s="80"/>
      <c r="X52" s="80"/>
      <c r="Y52" s="80"/>
      <c r="Z52" s="80"/>
    </row>
    <row r="53" spans="1:26" s="81" customFormat="1" x14ac:dyDescent="0.25">
      <c r="A53" s="35">
        <f t="shared" si="0"/>
        <v>7</v>
      </c>
      <c r="B53" s="82"/>
      <c r="C53" s="83"/>
      <c r="D53" s="82"/>
      <c r="E53" s="77"/>
      <c r="F53" s="78"/>
      <c r="G53" s="78"/>
      <c r="H53" s="78"/>
      <c r="I53" s="79"/>
      <c r="J53" s="79"/>
      <c r="K53" s="149"/>
      <c r="L53" s="149"/>
      <c r="M53" s="149"/>
      <c r="N53" s="70"/>
      <c r="O53" s="19"/>
      <c r="P53" s="19"/>
      <c r="Q53" s="122"/>
      <c r="R53" s="80"/>
      <c r="S53" s="80"/>
      <c r="T53" s="80"/>
      <c r="U53" s="80"/>
      <c r="V53" s="80"/>
      <c r="W53" s="80"/>
      <c r="X53" s="80"/>
      <c r="Y53" s="80"/>
      <c r="Z53" s="80"/>
    </row>
    <row r="54" spans="1:26" s="81" customFormat="1" x14ac:dyDescent="0.25">
      <c r="A54" s="35">
        <f t="shared" si="0"/>
        <v>8</v>
      </c>
      <c r="B54" s="82"/>
      <c r="C54" s="83"/>
      <c r="D54" s="82"/>
      <c r="E54" s="77"/>
      <c r="F54" s="78"/>
      <c r="G54" s="78"/>
      <c r="H54" s="78"/>
      <c r="I54" s="79"/>
      <c r="J54" s="79"/>
      <c r="K54" s="149"/>
      <c r="L54" s="149"/>
      <c r="M54" s="149"/>
      <c r="N54" s="70"/>
      <c r="O54" s="19"/>
      <c r="P54" s="19"/>
      <c r="Q54" s="122"/>
      <c r="R54" s="80"/>
      <c r="S54" s="80"/>
      <c r="T54" s="80"/>
      <c r="U54" s="80"/>
      <c r="V54" s="80"/>
      <c r="W54" s="80"/>
      <c r="X54" s="80"/>
      <c r="Y54" s="80"/>
      <c r="Z54" s="80"/>
    </row>
    <row r="55" spans="1:26" s="81" customFormat="1" x14ac:dyDescent="0.25">
      <c r="A55" s="35"/>
      <c r="B55" s="36" t="s">
        <v>16</v>
      </c>
      <c r="C55" s="83"/>
      <c r="D55" s="82"/>
      <c r="E55" s="77"/>
      <c r="F55" s="78"/>
      <c r="G55" s="78"/>
      <c r="H55" s="78"/>
      <c r="I55" s="79"/>
      <c r="J55" s="79"/>
      <c r="K55" s="84">
        <f t="shared" ref="K55" si="1">SUM(K47:K54)</f>
        <v>0</v>
      </c>
      <c r="L55" s="84">
        <f t="shared" ref="L55:N55" si="2">SUM(L47:L54)</f>
        <v>38</v>
      </c>
      <c r="M55" s="151">
        <f t="shared" si="2"/>
        <v>469</v>
      </c>
      <c r="N55" s="84">
        <f t="shared" si="2"/>
        <v>0</v>
      </c>
      <c r="O55" s="19"/>
      <c r="P55" s="19"/>
      <c r="Q55" s="123"/>
    </row>
    <row r="56" spans="1:26" s="20" customFormat="1" x14ac:dyDescent="0.25">
      <c r="E56" s="21"/>
    </row>
    <row r="57" spans="1:26" s="20" customFormat="1" x14ac:dyDescent="0.25">
      <c r="B57" s="217" t="s">
        <v>28</v>
      </c>
      <c r="C57" s="217" t="s">
        <v>27</v>
      </c>
      <c r="D57" s="219" t="s">
        <v>34</v>
      </c>
      <c r="E57" s="219"/>
    </row>
    <row r="58" spans="1:26" s="20" customFormat="1" x14ac:dyDescent="0.25">
      <c r="B58" s="218"/>
      <c r="C58" s="218"/>
      <c r="D58" s="144" t="s">
        <v>23</v>
      </c>
      <c r="E58" s="42" t="s">
        <v>24</v>
      </c>
    </row>
    <row r="59" spans="1:26" s="20" customFormat="1" ht="30.6" customHeight="1" x14ac:dyDescent="0.25">
      <c r="B59" s="40" t="s">
        <v>21</v>
      </c>
      <c r="C59" s="41">
        <f>+K55</f>
        <v>0</v>
      </c>
      <c r="D59" s="38"/>
      <c r="E59" s="38" t="s">
        <v>193</v>
      </c>
      <c r="F59" s="22"/>
      <c r="G59" s="22"/>
      <c r="H59" s="22"/>
      <c r="I59" s="22"/>
      <c r="J59" s="22"/>
      <c r="K59" s="22"/>
      <c r="L59" s="22"/>
      <c r="M59" s="22"/>
    </row>
    <row r="60" spans="1:26" s="20" customFormat="1" ht="30" customHeight="1" x14ac:dyDescent="0.25">
      <c r="B60" s="40" t="s">
        <v>25</v>
      </c>
      <c r="C60" s="152">
        <v>469</v>
      </c>
      <c r="D60" s="38"/>
      <c r="E60" s="39"/>
    </row>
    <row r="61" spans="1:26" s="20" customFormat="1" x14ac:dyDescent="0.25">
      <c r="B61" s="23"/>
      <c r="C61" s="220"/>
      <c r="D61" s="220"/>
      <c r="E61" s="220"/>
      <c r="F61" s="220"/>
      <c r="G61" s="220"/>
      <c r="H61" s="220"/>
      <c r="I61" s="220"/>
      <c r="J61" s="220"/>
      <c r="K61" s="220"/>
      <c r="L61" s="220"/>
      <c r="M61" s="220"/>
      <c r="N61" s="220"/>
    </row>
    <row r="62" spans="1:26" ht="28.15" customHeight="1" thickBot="1" x14ac:dyDescent="0.3"/>
    <row r="63" spans="1:26" ht="27" thickBot="1" x14ac:dyDescent="0.3">
      <c r="B63" s="221" t="s">
        <v>93</v>
      </c>
      <c r="C63" s="221"/>
      <c r="D63" s="221"/>
      <c r="E63" s="221"/>
      <c r="F63" s="221"/>
      <c r="G63" s="221"/>
      <c r="H63" s="221"/>
      <c r="I63" s="221"/>
      <c r="J63" s="221"/>
      <c r="K63" s="221"/>
      <c r="L63" s="221"/>
      <c r="M63" s="221"/>
      <c r="N63" s="221"/>
    </row>
    <row r="66" spans="2:17" s="75" customFormat="1" ht="109.5" customHeight="1" x14ac:dyDescent="0.25">
      <c r="B66" s="88" t="s">
        <v>135</v>
      </c>
      <c r="C66" s="88" t="s">
        <v>2</v>
      </c>
      <c r="D66" s="88" t="s">
        <v>95</v>
      </c>
      <c r="E66" s="88" t="s">
        <v>94</v>
      </c>
      <c r="F66" s="88" t="s">
        <v>96</v>
      </c>
      <c r="G66" s="88" t="s">
        <v>97</v>
      </c>
      <c r="H66" s="88" t="s">
        <v>98</v>
      </c>
      <c r="I66" s="88" t="s">
        <v>99</v>
      </c>
      <c r="J66" s="88" t="s">
        <v>100</v>
      </c>
      <c r="K66" s="88" t="s">
        <v>101</v>
      </c>
      <c r="L66" s="88" t="s">
        <v>102</v>
      </c>
      <c r="M66" s="141" t="s">
        <v>103</v>
      </c>
      <c r="N66" s="141" t="s">
        <v>104</v>
      </c>
      <c r="O66" s="224" t="s">
        <v>3</v>
      </c>
      <c r="P66" s="225"/>
      <c r="Q66" s="88" t="s">
        <v>18</v>
      </c>
    </row>
    <row r="67" spans="2:17" ht="45" customHeight="1" x14ac:dyDescent="0.25">
      <c r="B67" s="153" t="s">
        <v>203</v>
      </c>
      <c r="C67" s="153" t="s">
        <v>204</v>
      </c>
      <c r="D67" s="154" t="s">
        <v>205</v>
      </c>
      <c r="E67" s="38">
        <v>156</v>
      </c>
      <c r="F67" s="38" t="s">
        <v>198</v>
      </c>
      <c r="G67" s="38" t="s">
        <v>122</v>
      </c>
      <c r="H67" s="38" t="s">
        <v>198</v>
      </c>
      <c r="I67" s="38" t="s">
        <v>198</v>
      </c>
      <c r="J67" s="38" t="s">
        <v>122</v>
      </c>
      <c r="K67" s="142" t="s">
        <v>122</v>
      </c>
      <c r="L67" s="142" t="s">
        <v>122</v>
      </c>
      <c r="M67" s="142" t="s">
        <v>122</v>
      </c>
      <c r="N67" s="142" t="s">
        <v>122</v>
      </c>
      <c r="O67" s="209" t="s">
        <v>206</v>
      </c>
      <c r="P67" s="210"/>
      <c r="Q67" s="142" t="s">
        <v>122</v>
      </c>
    </row>
    <row r="68" spans="2:17" ht="54.75" customHeight="1" x14ac:dyDescent="0.25">
      <c r="B68" s="153" t="s">
        <v>207</v>
      </c>
      <c r="C68" s="153" t="s">
        <v>208</v>
      </c>
      <c r="D68" s="154" t="s">
        <v>209</v>
      </c>
      <c r="E68" s="38">
        <v>48</v>
      </c>
      <c r="F68" s="38" t="s">
        <v>198</v>
      </c>
      <c r="G68" s="38" t="s">
        <v>198</v>
      </c>
      <c r="H68" s="38" t="s">
        <v>210</v>
      </c>
      <c r="I68" s="38" t="s">
        <v>198</v>
      </c>
      <c r="J68" s="38" t="s">
        <v>122</v>
      </c>
      <c r="K68" s="142" t="s">
        <v>122</v>
      </c>
      <c r="L68" s="142" t="s">
        <v>122</v>
      </c>
      <c r="M68" s="142" t="s">
        <v>122</v>
      </c>
      <c r="N68" s="142" t="s">
        <v>122</v>
      </c>
      <c r="O68" s="209" t="s">
        <v>211</v>
      </c>
      <c r="P68" s="210"/>
      <c r="Q68" s="142" t="s">
        <v>122</v>
      </c>
    </row>
    <row r="69" spans="2:17" ht="30" x14ac:dyDescent="0.25">
      <c r="B69" s="153" t="s">
        <v>212</v>
      </c>
      <c r="C69" s="153" t="s">
        <v>208</v>
      </c>
      <c r="D69" s="154" t="s">
        <v>213</v>
      </c>
      <c r="E69" s="38">
        <v>58</v>
      </c>
      <c r="F69" s="38" t="s">
        <v>198</v>
      </c>
      <c r="G69" s="38" t="s">
        <v>198</v>
      </c>
      <c r="H69" s="38" t="s">
        <v>210</v>
      </c>
      <c r="I69" s="38" t="s">
        <v>198</v>
      </c>
      <c r="J69" s="38" t="s">
        <v>122</v>
      </c>
      <c r="K69" s="142" t="s">
        <v>122</v>
      </c>
      <c r="L69" s="142" t="s">
        <v>122</v>
      </c>
      <c r="M69" s="142" t="s">
        <v>122</v>
      </c>
      <c r="N69" s="142" t="s">
        <v>122</v>
      </c>
      <c r="O69" s="209" t="s">
        <v>214</v>
      </c>
      <c r="P69" s="210"/>
      <c r="Q69" s="142" t="s">
        <v>122</v>
      </c>
    </row>
    <row r="70" spans="2:17" ht="45" x14ac:dyDescent="0.25">
      <c r="B70" s="153" t="s">
        <v>215</v>
      </c>
      <c r="C70" s="153" t="s">
        <v>208</v>
      </c>
      <c r="D70" s="154" t="s">
        <v>216</v>
      </c>
      <c r="E70" s="38">
        <v>73</v>
      </c>
      <c r="F70" s="38" t="s">
        <v>198</v>
      </c>
      <c r="G70" s="38" t="s">
        <v>198</v>
      </c>
      <c r="H70" s="38" t="s">
        <v>210</v>
      </c>
      <c r="I70" s="38" t="s">
        <v>198</v>
      </c>
      <c r="J70" s="38" t="s">
        <v>122</v>
      </c>
      <c r="K70" s="142" t="s">
        <v>122</v>
      </c>
      <c r="L70" s="142" t="s">
        <v>122</v>
      </c>
      <c r="M70" s="142" t="s">
        <v>122</v>
      </c>
      <c r="N70" s="142" t="s">
        <v>122</v>
      </c>
      <c r="O70" s="209" t="s">
        <v>217</v>
      </c>
      <c r="P70" s="210"/>
      <c r="Q70" s="142" t="s">
        <v>122</v>
      </c>
    </row>
    <row r="71" spans="2:17" x14ac:dyDescent="0.25">
      <c r="B71" s="2"/>
      <c r="D71" s="4"/>
      <c r="E71" s="4"/>
      <c r="F71" s="3"/>
      <c r="G71" s="3"/>
      <c r="H71" s="3"/>
      <c r="I71" s="65"/>
      <c r="J71" s="65"/>
      <c r="K71" s="142"/>
      <c r="L71" s="142"/>
      <c r="M71" s="142"/>
      <c r="N71" s="142"/>
      <c r="O71" s="196"/>
      <c r="P71" s="197"/>
      <c r="Q71" s="142"/>
    </row>
    <row r="72" spans="2:17" x14ac:dyDescent="0.25">
      <c r="B72" s="2"/>
      <c r="C72" s="2"/>
      <c r="D72" s="4"/>
      <c r="E72" s="4"/>
      <c r="F72" s="3"/>
      <c r="G72" s="3"/>
      <c r="H72" s="3"/>
      <c r="I72" s="65"/>
      <c r="J72" s="65"/>
      <c r="K72" s="142"/>
      <c r="L72" s="142"/>
      <c r="M72" s="142"/>
      <c r="N72" s="142"/>
      <c r="O72" s="196"/>
      <c r="P72" s="197"/>
      <c r="Q72" s="142"/>
    </row>
    <row r="73" spans="2:17" x14ac:dyDescent="0.25">
      <c r="B73" s="89"/>
      <c r="C73" s="89"/>
      <c r="D73" s="89"/>
      <c r="E73" s="89"/>
      <c r="F73" s="89"/>
      <c r="G73" s="89"/>
      <c r="H73" s="89"/>
      <c r="I73" s="89"/>
      <c r="J73" s="89"/>
      <c r="K73" s="142"/>
      <c r="L73" s="142"/>
      <c r="M73" s="142"/>
      <c r="N73" s="142"/>
      <c r="O73" s="196"/>
      <c r="P73" s="197"/>
      <c r="Q73" s="142"/>
    </row>
    <row r="74" spans="2:17" x14ac:dyDescent="0.25">
      <c r="B74" s="5" t="s">
        <v>1</v>
      </c>
    </row>
    <row r="75" spans="2:17" x14ac:dyDescent="0.25">
      <c r="B75" s="5" t="s">
        <v>37</v>
      </c>
    </row>
    <row r="76" spans="2:17" x14ac:dyDescent="0.25">
      <c r="B76" s="5" t="s">
        <v>60</v>
      </c>
    </row>
    <row r="78" spans="2:17" ht="15.75" thickBot="1" x14ac:dyDescent="0.3"/>
    <row r="79" spans="2:17" ht="27" thickBot="1" x14ac:dyDescent="0.3">
      <c r="B79" s="226" t="s">
        <v>38</v>
      </c>
      <c r="C79" s="227"/>
      <c r="D79" s="227"/>
      <c r="E79" s="227"/>
      <c r="F79" s="227"/>
      <c r="G79" s="227"/>
      <c r="H79" s="227"/>
      <c r="I79" s="227"/>
      <c r="J79" s="227"/>
      <c r="K79" s="227"/>
      <c r="L79" s="227"/>
      <c r="M79" s="227"/>
      <c r="N79" s="228"/>
    </row>
    <row r="83" spans="2:17" ht="76.5" customHeight="1" x14ac:dyDescent="0.25">
      <c r="B83" s="229" t="s">
        <v>0</v>
      </c>
      <c r="C83" s="229" t="s">
        <v>39</v>
      </c>
      <c r="D83" s="229" t="s">
        <v>40</v>
      </c>
      <c r="E83" s="229" t="s">
        <v>105</v>
      </c>
      <c r="F83" s="229" t="s">
        <v>107</v>
      </c>
      <c r="G83" s="229" t="s">
        <v>108</v>
      </c>
      <c r="H83" s="229" t="s">
        <v>109</v>
      </c>
      <c r="I83" s="229" t="s">
        <v>106</v>
      </c>
      <c r="J83" s="224" t="s">
        <v>110</v>
      </c>
      <c r="K83" s="231"/>
      <c r="L83" s="225"/>
      <c r="M83" s="229" t="s">
        <v>112</v>
      </c>
      <c r="N83" s="229" t="s">
        <v>41</v>
      </c>
      <c r="O83" s="199" t="s">
        <v>218</v>
      </c>
      <c r="P83" s="201" t="s">
        <v>3</v>
      </c>
      <c r="Q83" s="202"/>
    </row>
    <row r="84" spans="2:17" ht="30.75" customHeight="1" x14ac:dyDescent="0.25">
      <c r="B84" s="230"/>
      <c r="C84" s="230"/>
      <c r="D84" s="230"/>
      <c r="E84" s="230"/>
      <c r="F84" s="230"/>
      <c r="G84" s="230"/>
      <c r="H84" s="230"/>
      <c r="I84" s="230"/>
      <c r="J84" s="88" t="s">
        <v>111</v>
      </c>
      <c r="K84" s="88" t="s">
        <v>219</v>
      </c>
      <c r="L84" s="88" t="s">
        <v>220</v>
      </c>
      <c r="M84" s="230"/>
      <c r="N84" s="230"/>
      <c r="O84" s="200"/>
      <c r="P84" s="203"/>
      <c r="Q84" s="204"/>
    </row>
    <row r="85" spans="2:17" ht="60.75" customHeight="1" x14ac:dyDescent="0.25">
      <c r="B85" s="51" t="s">
        <v>42</v>
      </c>
      <c r="C85" s="51" t="s">
        <v>221</v>
      </c>
      <c r="D85" s="155" t="s">
        <v>222</v>
      </c>
      <c r="E85" s="38">
        <v>1053793947</v>
      </c>
      <c r="F85" s="51" t="s">
        <v>223</v>
      </c>
      <c r="G85" s="51" t="s">
        <v>224</v>
      </c>
      <c r="H85" s="156">
        <v>40627</v>
      </c>
      <c r="I85" s="157" t="s">
        <v>225</v>
      </c>
      <c r="J85" s="51" t="s">
        <v>226</v>
      </c>
      <c r="K85" s="153" t="s">
        <v>227</v>
      </c>
      <c r="L85" s="158" t="s">
        <v>228</v>
      </c>
      <c r="M85" s="142" t="s">
        <v>122</v>
      </c>
      <c r="N85" s="142" t="s">
        <v>122</v>
      </c>
      <c r="O85" s="142" t="s">
        <v>123</v>
      </c>
      <c r="P85" s="198" t="s">
        <v>229</v>
      </c>
      <c r="Q85" s="198"/>
    </row>
    <row r="86" spans="2:17" ht="60.75" customHeight="1" x14ac:dyDescent="0.25">
      <c r="B86" s="51" t="s">
        <v>42</v>
      </c>
      <c r="C86" s="142" t="s">
        <v>221</v>
      </c>
      <c r="D86" s="155" t="s">
        <v>230</v>
      </c>
      <c r="E86" s="38">
        <v>1053796990</v>
      </c>
      <c r="F86" s="51" t="s">
        <v>223</v>
      </c>
      <c r="G86" s="51" t="s">
        <v>224</v>
      </c>
      <c r="H86" s="156">
        <v>40530</v>
      </c>
      <c r="I86" s="157" t="s">
        <v>225</v>
      </c>
      <c r="J86" s="51" t="s">
        <v>203</v>
      </c>
      <c r="K86" s="153" t="s">
        <v>231</v>
      </c>
      <c r="L86" s="142" t="s">
        <v>232</v>
      </c>
      <c r="M86" s="142" t="s">
        <v>122</v>
      </c>
      <c r="N86" s="142" t="s">
        <v>122</v>
      </c>
      <c r="O86" s="142" t="s">
        <v>123</v>
      </c>
      <c r="P86" s="198" t="s">
        <v>229</v>
      </c>
      <c r="Q86" s="198"/>
    </row>
    <row r="87" spans="2:17" ht="51.75" customHeight="1" x14ac:dyDescent="0.25">
      <c r="B87" s="51" t="s">
        <v>233</v>
      </c>
      <c r="C87" s="51" t="s">
        <v>221</v>
      </c>
      <c r="D87" s="155" t="s">
        <v>234</v>
      </c>
      <c r="E87" s="38">
        <v>1053811326</v>
      </c>
      <c r="F87" s="51" t="s">
        <v>235</v>
      </c>
      <c r="G87" s="142" t="s">
        <v>236</v>
      </c>
      <c r="H87" s="156">
        <v>41894</v>
      </c>
      <c r="I87" s="157" t="s">
        <v>225</v>
      </c>
      <c r="J87" s="51" t="s">
        <v>237</v>
      </c>
      <c r="K87" s="153" t="s">
        <v>238</v>
      </c>
      <c r="L87" s="153" t="s">
        <v>239</v>
      </c>
      <c r="M87" s="142" t="s">
        <v>122</v>
      </c>
      <c r="N87" s="142" t="s">
        <v>122</v>
      </c>
      <c r="O87" s="142" t="s">
        <v>122</v>
      </c>
      <c r="P87" s="198"/>
      <c r="Q87" s="198"/>
    </row>
    <row r="88" spans="2:17" ht="45.75" customHeight="1" thickBot="1" x14ac:dyDescent="0.3">
      <c r="B88" s="51" t="s">
        <v>233</v>
      </c>
      <c r="C88" s="142" t="s">
        <v>221</v>
      </c>
      <c r="D88" s="155" t="s">
        <v>240</v>
      </c>
      <c r="E88" s="38">
        <v>1053814615</v>
      </c>
      <c r="F88" s="159" t="s">
        <v>241</v>
      </c>
      <c r="G88" s="142" t="s">
        <v>236</v>
      </c>
      <c r="H88" s="156">
        <v>41953</v>
      </c>
      <c r="I88" s="156" t="s">
        <v>242</v>
      </c>
      <c r="J88" s="142" t="s">
        <v>224</v>
      </c>
      <c r="K88" s="142" t="s">
        <v>243</v>
      </c>
      <c r="L88" s="153" t="s">
        <v>239</v>
      </c>
      <c r="M88" s="142" t="s">
        <v>122</v>
      </c>
      <c r="N88" s="142" t="s">
        <v>122</v>
      </c>
      <c r="O88" s="142" t="s">
        <v>122</v>
      </c>
      <c r="P88" s="198"/>
      <c r="Q88" s="198"/>
    </row>
    <row r="89" spans="2:17" ht="27" thickBot="1" x14ac:dyDescent="0.3">
      <c r="B89" s="226" t="s">
        <v>44</v>
      </c>
      <c r="C89" s="232"/>
      <c r="D89" s="227"/>
      <c r="E89" s="227"/>
      <c r="F89" s="227"/>
      <c r="G89" s="227"/>
      <c r="H89" s="232"/>
      <c r="I89" s="232"/>
      <c r="J89" s="232"/>
      <c r="K89" s="232"/>
      <c r="L89" s="227"/>
      <c r="M89" s="227"/>
      <c r="N89" s="228"/>
    </row>
    <row r="92" spans="2:17" ht="46.15" customHeight="1" x14ac:dyDescent="0.25">
      <c r="B92" s="46" t="s">
        <v>33</v>
      </c>
      <c r="C92" s="46" t="s">
        <v>45</v>
      </c>
      <c r="D92" s="224" t="s">
        <v>3</v>
      </c>
      <c r="E92" s="225"/>
    </row>
    <row r="93" spans="2:17" ht="46.9" customHeight="1" x14ac:dyDescent="0.25">
      <c r="B93" s="47" t="s">
        <v>113</v>
      </c>
      <c r="C93" s="142" t="s">
        <v>122</v>
      </c>
      <c r="D93" s="233"/>
      <c r="E93" s="233"/>
    </row>
    <row r="96" spans="2:17" ht="26.25" x14ac:dyDescent="0.25">
      <c r="B96" s="211" t="s">
        <v>62</v>
      </c>
      <c r="C96" s="212"/>
      <c r="D96" s="212"/>
      <c r="E96" s="212"/>
      <c r="F96" s="212"/>
      <c r="G96" s="212"/>
      <c r="H96" s="212"/>
      <c r="I96" s="212"/>
      <c r="J96" s="212"/>
      <c r="K96" s="212"/>
      <c r="L96" s="212"/>
      <c r="M96" s="212"/>
      <c r="N96" s="212"/>
      <c r="O96" s="212"/>
      <c r="P96" s="212"/>
    </row>
    <row r="98" spans="1:26" ht="15.75" thickBot="1" x14ac:dyDescent="0.3"/>
    <row r="99" spans="1:26" ht="27" thickBot="1" x14ac:dyDescent="0.3">
      <c r="B99" s="226" t="s">
        <v>52</v>
      </c>
      <c r="C99" s="227"/>
      <c r="D99" s="227"/>
      <c r="E99" s="227"/>
      <c r="F99" s="227"/>
      <c r="G99" s="227"/>
      <c r="H99" s="227"/>
      <c r="I99" s="227"/>
      <c r="J99" s="227"/>
      <c r="K99" s="227"/>
      <c r="L99" s="227"/>
      <c r="M99" s="227"/>
      <c r="N99" s="228"/>
    </row>
    <row r="101" spans="1:26" ht="15.75" thickBot="1" x14ac:dyDescent="0.3">
      <c r="M101" s="44"/>
      <c r="N101" s="44"/>
    </row>
    <row r="102" spans="1:26" s="75" customFormat="1" ht="109.5" customHeight="1" x14ac:dyDescent="0.25">
      <c r="B102" s="86" t="s">
        <v>131</v>
      </c>
      <c r="C102" s="86" t="s">
        <v>132</v>
      </c>
      <c r="D102" s="86" t="s">
        <v>133</v>
      </c>
      <c r="E102" s="86" t="s">
        <v>43</v>
      </c>
      <c r="F102" s="86" t="s">
        <v>22</v>
      </c>
      <c r="G102" s="86" t="s">
        <v>92</v>
      </c>
      <c r="H102" s="86" t="s">
        <v>17</v>
      </c>
      <c r="I102" s="86" t="s">
        <v>10</v>
      </c>
      <c r="J102" s="86" t="s">
        <v>31</v>
      </c>
      <c r="K102" s="86" t="s">
        <v>59</v>
      </c>
      <c r="L102" s="86" t="s">
        <v>20</v>
      </c>
      <c r="M102" s="71" t="s">
        <v>26</v>
      </c>
      <c r="N102" s="86" t="s">
        <v>134</v>
      </c>
      <c r="O102" s="86" t="s">
        <v>36</v>
      </c>
      <c r="P102" s="87" t="s">
        <v>11</v>
      </c>
      <c r="Q102" s="87" t="s">
        <v>19</v>
      </c>
    </row>
    <row r="103" spans="1:26" s="81" customFormat="1" x14ac:dyDescent="0.25">
      <c r="A103" s="35">
        <v>1</v>
      </c>
      <c r="B103" s="160" t="s">
        <v>225</v>
      </c>
      <c r="C103" s="160"/>
      <c r="D103" s="83"/>
      <c r="E103" s="77"/>
      <c r="F103" s="78"/>
      <c r="G103" s="121"/>
      <c r="H103" s="85"/>
      <c r="I103" s="79"/>
      <c r="J103" s="79"/>
      <c r="K103" s="161"/>
      <c r="L103" s="161"/>
      <c r="M103" s="70"/>
      <c r="N103" s="70"/>
      <c r="O103" s="19"/>
      <c r="P103" s="19"/>
      <c r="Q103" s="122"/>
      <c r="R103" s="80"/>
      <c r="S103" s="80"/>
      <c r="T103" s="80"/>
      <c r="U103" s="80"/>
      <c r="V103" s="80"/>
      <c r="W103" s="80"/>
      <c r="X103" s="80"/>
      <c r="Y103" s="80"/>
      <c r="Z103" s="80"/>
    </row>
    <row r="104" spans="1:26" s="81" customFormat="1" x14ac:dyDescent="0.25">
      <c r="A104" s="35">
        <f>+A103+1</f>
        <v>2</v>
      </c>
      <c r="B104" s="160" t="s">
        <v>225</v>
      </c>
      <c r="C104" s="160"/>
      <c r="D104" s="83"/>
      <c r="E104" s="77"/>
      <c r="F104" s="78"/>
      <c r="G104" s="78"/>
      <c r="H104" s="85"/>
      <c r="I104" s="79"/>
      <c r="J104" s="79"/>
      <c r="K104" s="161"/>
      <c r="L104" s="161"/>
      <c r="M104" s="70"/>
      <c r="N104" s="70"/>
      <c r="O104" s="19"/>
      <c r="P104" s="19"/>
      <c r="Q104" s="122"/>
      <c r="R104" s="80"/>
      <c r="S104" s="80"/>
      <c r="T104" s="80"/>
      <c r="U104" s="80"/>
      <c r="V104" s="80"/>
      <c r="W104" s="80"/>
      <c r="X104" s="80"/>
      <c r="Y104" s="80"/>
      <c r="Z104" s="80"/>
    </row>
    <row r="105" spans="1:26" s="81" customFormat="1" x14ac:dyDescent="0.25">
      <c r="A105" s="35">
        <f t="shared" ref="A105:A110" si="3">+A104+1</f>
        <v>3</v>
      </c>
      <c r="B105" s="82"/>
      <c r="C105" s="83"/>
      <c r="D105" s="82"/>
      <c r="E105" s="77"/>
      <c r="F105" s="78"/>
      <c r="G105" s="78"/>
      <c r="H105" s="78"/>
      <c r="I105" s="79"/>
      <c r="J105" s="79"/>
      <c r="K105" s="161"/>
      <c r="L105" s="161"/>
      <c r="M105" s="70"/>
      <c r="N105" s="70"/>
      <c r="O105" s="19"/>
      <c r="P105" s="19"/>
      <c r="Q105" s="122"/>
      <c r="R105" s="80"/>
      <c r="S105" s="80"/>
      <c r="T105" s="80"/>
      <c r="U105" s="80"/>
      <c r="V105" s="80"/>
      <c r="W105" s="80"/>
      <c r="X105" s="80"/>
      <c r="Y105" s="80"/>
      <c r="Z105" s="80"/>
    </row>
    <row r="106" spans="1:26" s="81" customFormat="1" x14ac:dyDescent="0.25">
      <c r="A106" s="35">
        <f t="shared" si="3"/>
        <v>4</v>
      </c>
      <c r="B106" s="82"/>
      <c r="C106" s="83"/>
      <c r="D106" s="82"/>
      <c r="E106" s="77"/>
      <c r="F106" s="78"/>
      <c r="G106" s="78"/>
      <c r="H106" s="78"/>
      <c r="I106" s="79"/>
      <c r="J106" s="79"/>
      <c r="K106" s="161"/>
      <c r="L106" s="161"/>
      <c r="M106" s="70"/>
      <c r="N106" s="70"/>
      <c r="O106" s="19"/>
      <c r="P106" s="19"/>
      <c r="Q106" s="122"/>
      <c r="R106" s="80"/>
      <c r="S106" s="80"/>
      <c r="T106" s="80"/>
      <c r="U106" s="80"/>
      <c r="V106" s="80"/>
      <c r="W106" s="80"/>
      <c r="X106" s="80"/>
      <c r="Y106" s="80"/>
      <c r="Z106" s="80"/>
    </row>
    <row r="107" spans="1:26" s="81" customFormat="1" x14ac:dyDescent="0.25">
      <c r="A107" s="35">
        <f t="shared" si="3"/>
        <v>5</v>
      </c>
      <c r="B107" s="82"/>
      <c r="C107" s="83"/>
      <c r="D107" s="82"/>
      <c r="E107" s="77"/>
      <c r="F107" s="78"/>
      <c r="G107" s="78"/>
      <c r="H107" s="78"/>
      <c r="I107" s="79"/>
      <c r="J107" s="79"/>
      <c r="K107" s="79"/>
      <c r="L107" s="79"/>
      <c r="M107" s="70"/>
      <c r="N107" s="70"/>
      <c r="O107" s="19"/>
      <c r="P107" s="19"/>
      <c r="Q107" s="122"/>
      <c r="R107" s="80"/>
      <c r="S107" s="80"/>
      <c r="T107" s="80"/>
      <c r="U107" s="80"/>
      <c r="V107" s="80"/>
      <c r="W107" s="80"/>
      <c r="X107" s="80"/>
      <c r="Y107" s="80"/>
      <c r="Z107" s="80"/>
    </row>
    <row r="108" spans="1:26" s="81" customFormat="1" x14ac:dyDescent="0.25">
      <c r="A108" s="35">
        <f t="shared" si="3"/>
        <v>6</v>
      </c>
      <c r="B108" s="82"/>
      <c r="C108" s="83"/>
      <c r="D108" s="82"/>
      <c r="E108" s="77"/>
      <c r="F108" s="78"/>
      <c r="G108" s="78"/>
      <c r="H108" s="78"/>
      <c r="I108" s="79"/>
      <c r="J108" s="79"/>
      <c r="K108" s="79"/>
      <c r="L108" s="79"/>
      <c r="M108" s="70"/>
      <c r="N108" s="70"/>
      <c r="O108" s="19"/>
      <c r="P108" s="19"/>
      <c r="Q108" s="122"/>
      <c r="R108" s="80"/>
      <c r="S108" s="80"/>
      <c r="T108" s="80"/>
      <c r="U108" s="80"/>
      <c r="V108" s="80"/>
      <c r="W108" s="80"/>
      <c r="X108" s="80"/>
      <c r="Y108" s="80"/>
      <c r="Z108" s="80"/>
    </row>
    <row r="109" spans="1:26" s="81" customFormat="1" x14ac:dyDescent="0.25">
      <c r="A109" s="35">
        <f t="shared" si="3"/>
        <v>7</v>
      </c>
      <c r="B109" s="82"/>
      <c r="C109" s="83"/>
      <c r="D109" s="82"/>
      <c r="E109" s="77"/>
      <c r="F109" s="78"/>
      <c r="G109" s="78"/>
      <c r="H109" s="78"/>
      <c r="I109" s="79"/>
      <c r="J109" s="79"/>
      <c r="K109" s="79"/>
      <c r="L109" s="79"/>
      <c r="M109" s="70"/>
      <c r="N109" s="70"/>
      <c r="O109" s="19"/>
      <c r="P109" s="19"/>
      <c r="Q109" s="122"/>
      <c r="R109" s="80"/>
      <c r="S109" s="80"/>
      <c r="T109" s="80"/>
      <c r="U109" s="80"/>
      <c r="V109" s="80"/>
      <c r="W109" s="80"/>
      <c r="X109" s="80"/>
      <c r="Y109" s="80"/>
      <c r="Z109" s="80"/>
    </row>
    <row r="110" spans="1:26" s="81" customFormat="1" x14ac:dyDescent="0.25">
      <c r="A110" s="35">
        <f t="shared" si="3"/>
        <v>8</v>
      </c>
      <c r="B110" s="82"/>
      <c r="C110" s="83"/>
      <c r="D110" s="82"/>
      <c r="E110" s="77"/>
      <c r="F110" s="78"/>
      <c r="G110" s="78"/>
      <c r="H110" s="78"/>
      <c r="I110" s="79"/>
      <c r="J110" s="79"/>
      <c r="K110" s="79"/>
      <c r="L110" s="79"/>
      <c r="M110" s="70"/>
      <c r="N110" s="70"/>
      <c r="O110" s="19"/>
      <c r="P110" s="19"/>
      <c r="Q110" s="122"/>
      <c r="R110" s="80"/>
      <c r="S110" s="80"/>
      <c r="T110" s="80"/>
      <c r="U110" s="80"/>
      <c r="V110" s="80"/>
      <c r="W110" s="80"/>
      <c r="X110" s="80"/>
      <c r="Y110" s="80"/>
      <c r="Z110" s="80"/>
    </row>
    <row r="111" spans="1:26" s="81" customFormat="1" x14ac:dyDescent="0.25">
      <c r="A111" s="35"/>
      <c r="B111" s="36" t="s">
        <v>16</v>
      </c>
      <c r="C111" s="83"/>
      <c r="D111" s="82"/>
      <c r="E111" s="77"/>
      <c r="F111" s="78"/>
      <c r="G111" s="78"/>
      <c r="H111" s="78"/>
      <c r="I111" s="79"/>
      <c r="J111" s="79"/>
      <c r="K111" s="84">
        <f t="shared" ref="K111:N111" si="4">SUM(K103:K110)</f>
        <v>0</v>
      </c>
      <c r="L111" s="84">
        <f t="shared" si="4"/>
        <v>0</v>
      </c>
      <c r="M111" s="120">
        <f t="shared" si="4"/>
        <v>0</v>
      </c>
      <c r="N111" s="84">
        <f t="shared" si="4"/>
        <v>0</v>
      </c>
      <c r="O111" s="19"/>
      <c r="P111" s="19"/>
      <c r="Q111" s="123"/>
    </row>
    <row r="112" spans="1:26" x14ac:dyDescent="0.25">
      <c r="B112" s="20"/>
      <c r="C112" s="20"/>
      <c r="D112" s="20"/>
      <c r="E112" s="21"/>
      <c r="F112" s="20"/>
      <c r="G112" s="20"/>
      <c r="H112" s="20"/>
      <c r="I112" s="20"/>
      <c r="J112" s="20"/>
      <c r="K112" s="20"/>
      <c r="L112" s="20"/>
      <c r="M112" s="20"/>
      <c r="N112" s="20"/>
      <c r="O112" s="20"/>
      <c r="P112" s="20"/>
    </row>
    <row r="113" spans="2:17" ht="18.75" x14ac:dyDescent="0.25">
      <c r="B113" s="40" t="s">
        <v>32</v>
      </c>
      <c r="C113" s="50">
        <f>+K111</f>
        <v>0</v>
      </c>
      <c r="H113" s="22"/>
      <c r="I113" s="22"/>
      <c r="J113" s="22"/>
      <c r="K113" s="22"/>
      <c r="L113" s="22"/>
      <c r="M113" s="22"/>
      <c r="N113" s="20"/>
      <c r="O113" s="20"/>
      <c r="P113" s="20"/>
    </row>
    <row r="115" spans="2:17" ht="15.75" thickBot="1" x14ac:dyDescent="0.3"/>
    <row r="116" spans="2:17" ht="37.15" customHeight="1" thickBot="1" x14ac:dyDescent="0.3">
      <c r="B116" s="52" t="s">
        <v>47</v>
      </c>
      <c r="C116" s="53" t="s">
        <v>48</v>
      </c>
      <c r="D116" s="52" t="s">
        <v>49</v>
      </c>
      <c r="E116" s="53" t="s">
        <v>53</v>
      </c>
    </row>
    <row r="117" spans="2:17" ht="41.45" customHeight="1" x14ac:dyDescent="0.25">
      <c r="B117" s="45" t="s">
        <v>114</v>
      </c>
      <c r="C117" s="48">
        <v>20</v>
      </c>
      <c r="D117" s="48">
        <v>0</v>
      </c>
      <c r="E117" s="234">
        <f>+D117+D118+D119</f>
        <v>0</v>
      </c>
    </row>
    <row r="118" spans="2:17" x14ac:dyDescent="0.25">
      <c r="B118" s="45" t="s">
        <v>115</v>
      </c>
      <c r="C118" s="38">
        <v>30</v>
      </c>
      <c r="D118" s="142">
        <v>0</v>
      </c>
      <c r="E118" s="235"/>
    </row>
    <row r="119" spans="2:17" ht="15.75" thickBot="1" x14ac:dyDescent="0.3">
      <c r="B119" s="45" t="s">
        <v>116</v>
      </c>
      <c r="C119" s="49">
        <v>40</v>
      </c>
      <c r="D119" s="49">
        <v>0</v>
      </c>
      <c r="E119" s="236"/>
    </row>
    <row r="121" spans="2:17" ht="15.75" thickBot="1" x14ac:dyDescent="0.3"/>
    <row r="122" spans="2:17" ht="27" thickBot="1" x14ac:dyDescent="0.3">
      <c r="B122" s="226" t="s">
        <v>50</v>
      </c>
      <c r="C122" s="227"/>
      <c r="D122" s="227"/>
      <c r="E122" s="227"/>
      <c r="F122" s="227"/>
      <c r="G122" s="227"/>
      <c r="H122" s="227"/>
      <c r="I122" s="227"/>
      <c r="J122" s="227"/>
      <c r="K122" s="227"/>
      <c r="L122" s="227"/>
      <c r="M122" s="227"/>
      <c r="N122" s="228"/>
    </row>
    <row r="124" spans="2:17" ht="76.5" customHeight="1" x14ac:dyDescent="0.25">
      <c r="B124" s="229" t="s">
        <v>0</v>
      </c>
      <c r="C124" s="229" t="s">
        <v>39</v>
      </c>
      <c r="D124" s="229" t="s">
        <v>40</v>
      </c>
      <c r="E124" s="229" t="s">
        <v>105</v>
      </c>
      <c r="F124" s="229" t="s">
        <v>107</v>
      </c>
      <c r="G124" s="229" t="s">
        <v>108</v>
      </c>
      <c r="H124" s="229" t="s">
        <v>109</v>
      </c>
      <c r="I124" s="229" t="s">
        <v>106</v>
      </c>
      <c r="J124" s="224" t="s">
        <v>110</v>
      </c>
      <c r="K124" s="231"/>
      <c r="L124" s="225"/>
      <c r="M124" s="229" t="s">
        <v>112</v>
      </c>
      <c r="N124" s="229" t="s">
        <v>41</v>
      </c>
      <c r="O124" s="229" t="s">
        <v>244</v>
      </c>
      <c r="P124" s="201" t="s">
        <v>3</v>
      </c>
      <c r="Q124" s="202"/>
    </row>
    <row r="125" spans="2:17" ht="54" customHeight="1" x14ac:dyDescent="0.25">
      <c r="B125" s="230"/>
      <c r="C125" s="230"/>
      <c r="D125" s="230"/>
      <c r="E125" s="230"/>
      <c r="F125" s="230"/>
      <c r="G125" s="230"/>
      <c r="H125" s="230"/>
      <c r="I125" s="230"/>
      <c r="J125" s="88" t="s">
        <v>245</v>
      </c>
      <c r="K125" s="88" t="s">
        <v>246</v>
      </c>
      <c r="L125" s="88" t="s">
        <v>247</v>
      </c>
      <c r="M125" s="230"/>
      <c r="N125" s="230"/>
      <c r="O125" s="230"/>
      <c r="P125" s="203"/>
      <c r="Q125" s="204"/>
    </row>
    <row r="126" spans="2:17" ht="85.5" customHeight="1" x14ac:dyDescent="0.25">
      <c r="B126" s="142" t="s">
        <v>248</v>
      </c>
      <c r="C126" s="51" t="s">
        <v>249</v>
      </c>
      <c r="D126" s="162" t="s">
        <v>250</v>
      </c>
      <c r="E126" s="155">
        <v>25101467</v>
      </c>
      <c r="F126" s="51" t="s">
        <v>251</v>
      </c>
      <c r="G126" s="51" t="s">
        <v>236</v>
      </c>
      <c r="H126" s="156">
        <v>35860</v>
      </c>
      <c r="I126" s="157" t="s">
        <v>252</v>
      </c>
      <c r="J126" s="51" t="s">
        <v>253</v>
      </c>
      <c r="K126" s="153" t="s">
        <v>254</v>
      </c>
      <c r="L126" s="158" t="s">
        <v>233</v>
      </c>
      <c r="M126" s="142" t="s">
        <v>122</v>
      </c>
      <c r="N126" s="142" t="s">
        <v>123</v>
      </c>
      <c r="O126" s="142" t="s">
        <v>122</v>
      </c>
      <c r="P126" s="198"/>
      <c r="Q126" s="198"/>
    </row>
    <row r="127" spans="2:17" ht="112.5" customHeight="1" x14ac:dyDescent="0.25">
      <c r="B127" s="142" t="s">
        <v>255</v>
      </c>
      <c r="C127" s="163" t="s">
        <v>256</v>
      </c>
      <c r="D127" s="162" t="s">
        <v>257</v>
      </c>
      <c r="E127" s="155">
        <v>15958680</v>
      </c>
      <c r="F127" s="51" t="s">
        <v>258</v>
      </c>
      <c r="G127" s="51" t="s">
        <v>236</v>
      </c>
      <c r="H127" s="156">
        <v>39802</v>
      </c>
      <c r="I127" s="157" t="s">
        <v>122</v>
      </c>
      <c r="J127" s="51" t="s">
        <v>259</v>
      </c>
      <c r="K127" s="153" t="s">
        <v>260</v>
      </c>
      <c r="L127" s="153" t="s">
        <v>261</v>
      </c>
      <c r="M127" s="142" t="s">
        <v>122</v>
      </c>
      <c r="N127" s="142" t="s">
        <v>122</v>
      </c>
      <c r="O127" s="142" t="s">
        <v>122</v>
      </c>
      <c r="P127" s="198"/>
      <c r="Q127" s="198"/>
    </row>
    <row r="128" spans="2:17" ht="15.75" thickBot="1" x14ac:dyDescent="0.25">
      <c r="D128" s="164"/>
    </row>
    <row r="129" spans="2:7" ht="54" customHeight="1" x14ac:dyDescent="0.25">
      <c r="B129" s="91" t="s">
        <v>33</v>
      </c>
      <c r="C129" s="91" t="s">
        <v>47</v>
      </c>
      <c r="D129" s="88" t="s">
        <v>48</v>
      </c>
      <c r="E129" s="91" t="s">
        <v>49</v>
      </c>
      <c r="F129" s="53" t="s">
        <v>54</v>
      </c>
      <c r="G129" s="63"/>
    </row>
    <row r="130" spans="2:7" ht="120.75" customHeight="1" x14ac:dyDescent="0.25">
      <c r="B130" s="237" t="s">
        <v>51</v>
      </c>
      <c r="C130" s="140" t="s">
        <v>117</v>
      </c>
      <c r="D130" s="142">
        <v>25</v>
      </c>
      <c r="E130" s="142"/>
      <c r="F130" s="238">
        <f>+E130+E131+E132</f>
        <v>0</v>
      </c>
      <c r="G130" s="64"/>
    </row>
    <row r="131" spans="2:7" ht="106.5" customHeight="1" x14ac:dyDescent="0.25">
      <c r="B131" s="237"/>
      <c r="C131" s="140" t="s">
        <v>118</v>
      </c>
      <c r="D131" s="51">
        <v>25</v>
      </c>
      <c r="E131" s="142"/>
      <c r="F131" s="239"/>
      <c r="G131" s="64"/>
    </row>
    <row r="132" spans="2:7" ht="81" customHeight="1" x14ac:dyDescent="0.25">
      <c r="B132" s="237"/>
      <c r="C132" s="140" t="s">
        <v>119</v>
      </c>
      <c r="D132" s="142">
        <v>10</v>
      </c>
      <c r="E132" s="142"/>
      <c r="F132" s="240"/>
      <c r="G132" s="64"/>
    </row>
    <row r="133" spans="2:7" x14ac:dyDescent="0.25">
      <c r="C133" s="72"/>
    </row>
    <row r="136" spans="2:7" x14ac:dyDescent="0.25">
      <c r="B136" s="90" t="s">
        <v>55</v>
      </c>
    </row>
    <row r="139" spans="2:7" x14ac:dyDescent="0.25">
      <c r="B139" s="92" t="s">
        <v>33</v>
      </c>
      <c r="C139" s="92" t="s">
        <v>56</v>
      </c>
      <c r="D139" s="91" t="s">
        <v>49</v>
      </c>
      <c r="E139" s="91" t="s">
        <v>16</v>
      </c>
    </row>
    <row r="140" spans="2:7" ht="66.75" customHeight="1" x14ac:dyDescent="0.25">
      <c r="B140" s="73" t="s">
        <v>57</v>
      </c>
      <c r="C140" s="74">
        <v>40</v>
      </c>
      <c r="D140" s="142">
        <f>+E117</f>
        <v>0</v>
      </c>
      <c r="E140" s="213">
        <f>+D140+D141</f>
        <v>0</v>
      </c>
    </row>
    <row r="141" spans="2:7" ht="102.75" customHeight="1" x14ac:dyDescent="0.25">
      <c r="B141" s="73" t="s">
        <v>58</v>
      </c>
      <c r="C141" s="74">
        <v>60</v>
      </c>
      <c r="D141" s="142">
        <f>+F130</f>
        <v>0</v>
      </c>
      <c r="E141" s="214"/>
    </row>
  </sheetData>
  <sheetProtection algorithmName="SHA-512" hashValue="ZeaqrCZp3BpM7nqcHZ+fcQwdMqRAmo8GFQEJLx2aGz3sRmTDsIhhBYiYBy9bHCgBhGu999nQ4fUW5VBzPY6BYA==" saltValue="g5/aa5aauyR8Gh06JhvqQA==" spinCount="100000" sheet="1" objects="1" scenarios="1"/>
  <mergeCells count="67">
    <mergeCell ref="B130:B132"/>
    <mergeCell ref="F130:F132"/>
    <mergeCell ref="E140:E141"/>
    <mergeCell ref="H124:H125"/>
    <mergeCell ref="I124:I125"/>
    <mergeCell ref="F124:F125"/>
    <mergeCell ref="G124:G125"/>
    <mergeCell ref="B89:N89"/>
    <mergeCell ref="D92:E92"/>
    <mergeCell ref="D93:E93"/>
    <mergeCell ref="B96:P96"/>
    <mergeCell ref="O124:O125"/>
    <mergeCell ref="P124:Q125"/>
    <mergeCell ref="J124:L124"/>
    <mergeCell ref="M124:M125"/>
    <mergeCell ref="N124:N125"/>
    <mergeCell ref="B99:N99"/>
    <mergeCell ref="E117:E119"/>
    <mergeCell ref="B122:N122"/>
    <mergeCell ref="B124:B125"/>
    <mergeCell ref="C124:C125"/>
    <mergeCell ref="D124:D125"/>
    <mergeCell ref="E124:E125"/>
    <mergeCell ref="B79:N79"/>
    <mergeCell ref="B83:B84"/>
    <mergeCell ref="C83:C84"/>
    <mergeCell ref="D83:D84"/>
    <mergeCell ref="E83:E84"/>
    <mergeCell ref="F83:F84"/>
    <mergeCell ref="G83:G84"/>
    <mergeCell ref="H83:H84"/>
    <mergeCell ref="I83:I84"/>
    <mergeCell ref="J83:L83"/>
    <mergeCell ref="M83:M84"/>
    <mergeCell ref="N83:N84"/>
    <mergeCell ref="B2:P2"/>
    <mergeCell ref="P86:Q86"/>
    <mergeCell ref="E40:E41"/>
    <mergeCell ref="O68:P68"/>
    <mergeCell ref="B14:C21"/>
    <mergeCell ref="M43:N43"/>
    <mergeCell ref="B57:B58"/>
    <mergeCell ref="C57:C58"/>
    <mergeCell ref="D57:E57"/>
    <mergeCell ref="C61:N61"/>
    <mergeCell ref="B63:N63"/>
    <mergeCell ref="B4:P4"/>
    <mergeCell ref="B22:C22"/>
    <mergeCell ref="C6:N6"/>
    <mergeCell ref="C7:N7"/>
    <mergeCell ref="O66:P66"/>
    <mergeCell ref="C8:N8"/>
    <mergeCell ref="C9:N9"/>
    <mergeCell ref="C10:E10"/>
    <mergeCell ref="O70:P70"/>
    <mergeCell ref="O71:P71"/>
    <mergeCell ref="O69:P69"/>
    <mergeCell ref="O67:P67"/>
    <mergeCell ref="O72:P72"/>
    <mergeCell ref="O73:P73"/>
    <mergeCell ref="P126:Q126"/>
    <mergeCell ref="P127:Q127"/>
    <mergeCell ref="P87:Q87"/>
    <mergeCell ref="P88:Q88"/>
    <mergeCell ref="O83:O84"/>
    <mergeCell ref="P83:Q84"/>
    <mergeCell ref="P85:Q85"/>
  </mergeCells>
  <dataValidations count="2">
    <dataValidation type="decimal" allowBlank="1" showInputMessage="1" showErrorMessage="1" sqref="WVH982897 WLL982897 C65393 IV65393 SR65393 ACN65393 AMJ65393 AWF65393 BGB65393 BPX65393 BZT65393 CJP65393 CTL65393 DDH65393 DND65393 DWZ65393 EGV65393 EQR65393 FAN65393 FKJ65393 FUF65393 GEB65393 GNX65393 GXT65393 HHP65393 HRL65393 IBH65393 ILD65393 IUZ65393 JEV65393 JOR65393 JYN65393 KIJ65393 KSF65393 LCB65393 LLX65393 LVT65393 MFP65393 MPL65393 MZH65393 NJD65393 NSZ65393 OCV65393 OMR65393 OWN65393 PGJ65393 PQF65393 QAB65393 QJX65393 QTT65393 RDP65393 RNL65393 RXH65393 SHD65393 SQZ65393 TAV65393 TKR65393 TUN65393 UEJ65393 UOF65393 UYB65393 VHX65393 VRT65393 WBP65393 WLL65393 WVH65393 C130929 IV130929 SR130929 ACN130929 AMJ130929 AWF130929 BGB130929 BPX130929 BZT130929 CJP130929 CTL130929 DDH130929 DND130929 DWZ130929 EGV130929 EQR130929 FAN130929 FKJ130929 FUF130929 GEB130929 GNX130929 GXT130929 HHP130929 HRL130929 IBH130929 ILD130929 IUZ130929 JEV130929 JOR130929 JYN130929 KIJ130929 KSF130929 LCB130929 LLX130929 LVT130929 MFP130929 MPL130929 MZH130929 NJD130929 NSZ130929 OCV130929 OMR130929 OWN130929 PGJ130929 PQF130929 QAB130929 QJX130929 QTT130929 RDP130929 RNL130929 RXH130929 SHD130929 SQZ130929 TAV130929 TKR130929 TUN130929 UEJ130929 UOF130929 UYB130929 VHX130929 VRT130929 WBP130929 WLL130929 WVH130929 C196465 IV196465 SR196465 ACN196465 AMJ196465 AWF196465 BGB196465 BPX196465 BZT196465 CJP196465 CTL196465 DDH196465 DND196465 DWZ196465 EGV196465 EQR196465 FAN196465 FKJ196465 FUF196465 GEB196465 GNX196465 GXT196465 HHP196465 HRL196465 IBH196465 ILD196465 IUZ196465 JEV196465 JOR196465 JYN196465 KIJ196465 KSF196465 LCB196465 LLX196465 LVT196465 MFP196465 MPL196465 MZH196465 NJD196465 NSZ196465 OCV196465 OMR196465 OWN196465 PGJ196465 PQF196465 QAB196465 QJX196465 QTT196465 RDP196465 RNL196465 RXH196465 SHD196465 SQZ196465 TAV196465 TKR196465 TUN196465 UEJ196465 UOF196465 UYB196465 VHX196465 VRT196465 WBP196465 WLL196465 WVH196465 C262001 IV262001 SR262001 ACN262001 AMJ262001 AWF262001 BGB262001 BPX262001 BZT262001 CJP262001 CTL262001 DDH262001 DND262001 DWZ262001 EGV262001 EQR262001 FAN262001 FKJ262001 FUF262001 GEB262001 GNX262001 GXT262001 HHP262001 HRL262001 IBH262001 ILD262001 IUZ262001 JEV262001 JOR262001 JYN262001 KIJ262001 KSF262001 LCB262001 LLX262001 LVT262001 MFP262001 MPL262001 MZH262001 NJD262001 NSZ262001 OCV262001 OMR262001 OWN262001 PGJ262001 PQF262001 QAB262001 QJX262001 QTT262001 RDP262001 RNL262001 RXH262001 SHD262001 SQZ262001 TAV262001 TKR262001 TUN262001 UEJ262001 UOF262001 UYB262001 VHX262001 VRT262001 WBP262001 WLL262001 WVH262001 C327537 IV327537 SR327537 ACN327537 AMJ327537 AWF327537 BGB327537 BPX327537 BZT327537 CJP327537 CTL327537 DDH327537 DND327537 DWZ327537 EGV327537 EQR327537 FAN327537 FKJ327537 FUF327537 GEB327537 GNX327537 GXT327537 HHP327537 HRL327537 IBH327537 ILD327537 IUZ327537 JEV327537 JOR327537 JYN327537 KIJ327537 KSF327537 LCB327537 LLX327537 LVT327537 MFP327537 MPL327537 MZH327537 NJD327537 NSZ327537 OCV327537 OMR327537 OWN327537 PGJ327537 PQF327537 QAB327537 QJX327537 QTT327537 RDP327537 RNL327537 RXH327537 SHD327537 SQZ327537 TAV327537 TKR327537 TUN327537 UEJ327537 UOF327537 UYB327537 VHX327537 VRT327537 WBP327537 WLL327537 WVH327537 C393073 IV393073 SR393073 ACN393073 AMJ393073 AWF393073 BGB393073 BPX393073 BZT393073 CJP393073 CTL393073 DDH393073 DND393073 DWZ393073 EGV393073 EQR393073 FAN393073 FKJ393073 FUF393073 GEB393073 GNX393073 GXT393073 HHP393073 HRL393073 IBH393073 ILD393073 IUZ393073 JEV393073 JOR393073 JYN393073 KIJ393073 KSF393073 LCB393073 LLX393073 LVT393073 MFP393073 MPL393073 MZH393073 NJD393073 NSZ393073 OCV393073 OMR393073 OWN393073 PGJ393073 PQF393073 QAB393073 QJX393073 QTT393073 RDP393073 RNL393073 RXH393073 SHD393073 SQZ393073 TAV393073 TKR393073 TUN393073 UEJ393073 UOF393073 UYB393073 VHX393073 VRT393073 WBP393073 WLL393073 WVH393073 C458609 IV458609 SR458609 ACN458609 AMJ458609 AWF458609 BGB458609 BPX458609 BZT458609 CJP458609 CTL458609 DDH458609 DND458609 DWZ458609 EGV458609 EQR458609 FAN458609 FKJ458609 FUF458609 GEB458609 GNX458609 GXT458609 HHP458609 HRL458609 IBH458609 ILD458609 IUZ458609 JEV458609 JOR458609 JYN458609 KIJ458609 KSF458609 LCB458609 LLX458609 LVT458609 MFP458609 MPL458609 MZH458609 NJD458609 NSZ458609 OCV458609 OMR458609 OWN458609 PGJ458609 PQF458609 QAB458609 QJX458609 QTT458609 RDP458609 RNL458609 RXH458609 SHD458609 SQZ458609 TAV458609 TKR458609 TUN458609 UEJ458609 UOF458609 UYB458609 VHX458609 VRT458609 WBP458609 WLL458609 WVH458609 C524145 IV524145 SR524145 ACN524145 AMJ524145 AWF524145 BGB524145 BPX524145 BZT524145 CJP524145 CTL524145 DDH524145 DND524145 DWZ524145 EGV524145 EQR524145 FAN524145 FKJ524145 FUF524145 GEB524145 GNX524145 GXT524145 HHP524145 HRL524145 IBH524145 ILD524145 IUZ524145 JEV524145 JOR524145 JYN524145 KIJ524145 KSF524145 LCB524145 LLX524145 LVT524145 MFP524145 MPL524145 MZH524145 NJD524145 NSZ524145 OCV524145 OMR524145 OWN524145 PGJ524145 PQF524145 QAB524145 QJX524145 QTT524145 RDP524145 RNL524145 RXH524145 SHD524145 SQZ524145 TAV524145 TKR524145 TUN524145 UEJ524145 UOF524145 UYB524145 VHX524145 VRT524145 WBP524145 WLL524145 WVH524145 C589681 IV589681 SR589681 ACN589681 AMJ589681 AWF589681 BGB589681 BPX589681 BZT589681 CJP589681 CTL589681 DDH589681 DND589681 DWZ589681 EGV589681 EQR589681 FAN589681 FKJ589681 FUF589681 GEB589681 GNX589681 GXT589681 HHP589681 HRL589681 IBH589681 ILD589681 IUZ589681 JEV589681 JOR589681 JYN589681 KIJ589681 KSF589681 LCB589681 LLX589681 LVT589681 MFP589681 MPL589681 MZH589681 NJD589681 NSZ589681 OCV589681 OMR589681 OWN589681 PGJ589681 PQF589681 QAB589681 QJX589681 QTT589681 RDP589681 RNL589681 RXH589681 SHD589681 SQZ589681 TAV589681 TKR589681 TUN589681 UEJ589681 UOF589681 UYB589681 VHX589681 VRT589681 WBP589681 WLL589681 WVH589681 C655217 IV655217 SR655217 ACN655217 AMJ655217 AWF655217 BGB655217 BPX655217 BZT655217 CJP655217 CTL655217 DDH655217 DND655217 DWZ655217 EGV655217 EQR655217 FAN655217 FKJ655217 FUF655217 GEB655217 GNX655217 GXT655217 HHP655217 HRL655217 IBH655217 ILD655217 IUZ655217 JEV655217 JOR655217 JYN655217 KIJ655217 KSF655217 LCB655217 LLX655217 LVT655217 MFP655217 MPL655217 MZH655217 NJD655217 NSZ655217 OCV655217 OMR655217 OWN655217 PGJ655217 PQF655217 QAB655217 QJX655217 QTT655217 RDP655217 RNL655217 RXH655217 SHD655217 SQZ655217 TAV655217 TKR655217 TUN655217 UEJ655217 UOF655217 UYB655217 VHX655217 VRT655217 WBP655217 WLL655217 WVH655217 C720753 IV720753 SR720753 ACN720753 AMJ720753 AWF720753 BGB720753 BPX720753 BZT720753 CJP720753 CTL720753 DDH720753 DND720753 DWZ720753 EGV720753 EQR720753 FAN720753 FKJ720753 FUF720753 GEB720753 GNX720753 GXT720753 HHP720753 HRL720753 IBH720753 ILD720753 IUZ720753 JEV720753 JOR720753 JYN720753 KIJ720753 KSF720753 LCB720753 LLX720753 LVT720753 MFP720753 MPL720753 MZH720753 NJD720753 NSZ720753 OCV720753 OMR720753 OWN720753 PGJ720753 PQF720753 QAB720753 QJX720753 QTT720753 RDP720753 RNL720753 RXH720753 SHD720753 SQZ720753 TAV720753 TKR720753 TUN720753 UEJ720753 UOF720753 UYB720753 VHX720753 VRT720753 WBP720753 WLL720753 WVH720753 C786289 IV786289 SR786289 ACN786289 AMJ786289 AWF786289 BGB786289 BPX786289 BZT786289 CJP786289 CTL786289 DDH786289 DND786289 DWZ786289 EGV786289 EQR786289 FAN786289 FKJ786289 FUF786289 GEB786289 GNX786289 GXT786289 HHP786289 HRL786289 IBH786289 ILD786289 IUZ786289 JEV786289 JOR786289 JYN786289 KIJ786289 KSF786289 LCB786289 LLX786289 LVT786289 MFP786289 MPL786289 MZH786289 NJD786289 NSZ786289 OCV786289 OMR786289 OWN786289 PGJ786289 PQF786289 QAB786289 QJX786289 QTT786289 RDP786289 RNL786289 RXH786289 SHD786289 SQZ786289 TAV786289 TKR786289 TUN786289 UEJ786289 UOF786289 UYB786289 VHX786289 VRT786289 WBP786289 WLL786289 WVH786289 C851825 IV851825 SR851825 ACN851825 AMJ851825 AWF851825 BGB851825 BPX851825 BZT851825 CJP851825 CTL851825 DDH851825 DND851825 DWZ851825 EGV851825 EQR851825 FAN851825 FKJ851825 FUF851825 GEB851825 GNX851825 GXT851825 HHP851825 HRL851825 IBH851825 ILD851825 IUZ851825 JEV851825 JOR851825 JYN851825 KIJ851825 KSF851825 LCB851825 LLX851825 LVT851825 MFP851825 MPL851825 MZH851825 NJD851825 NSZ851825 OCV851825 OMR851825 OWN851825 PGJ851825 PQF851825 QAB851825 QJX851825 QTT851825 RDP851825 RNL851825 RXH851825 SHD851825 SQZ851825 TAV851825 TKR851825 TUN851825 UEJ851825 UOF851825 UYB851825 VHX851825 VRT851825 WBP851825 WLL851825 WVH851825 C917361 IV917361 SR917361 ACN917361 AMJ917361 AWF917361 BGB917361 BPX917361 BZT917361 CJP917361 CTL917361 DDH917361 DND917361 DWZ917361 EGV917361 EQR917361 FAN917361 FKJ917361 FUF917361 GEB917361 GNX917361 GXT917361 HHP917361 HRL917361 IBH917361 ILD917361 IUZ917361 JEV917361 JOR917361 JYN917361 KIJ917361 KSF917361 LCB917361 LLX917361 LVT917361 MFP917361 MPL917361 MZH917361 NJD917361 NSZ917361 OCV917361 OMR917361 OWN917361 PGJ917361 PQF917361 QAB917361 QJX917361 QTT917361 RDP917361 RNL917361 RXH917361 SHD917361 SQZ917361 TAV917361 TKR917361 TUN917361 UEJ917361 UOF917361 UYB917361 VHX917361 VRT917361 WBP917361 WLL917361 WVH917361 C982897 IV982897 SR982897 ACN982897 AMJ982897 AWF982897 BGB982897 BPX982897 BZT982897 CJP982897 CTL982897 DDH982897 DND982897 DWZ982897 EGV982897 EQR982897 FAN982897 FKJ982897 FUF982897 GEB982897 GNX982897 GXT982897 HHP982897 HRL982897 IBH982897 ILD982897 IUZ982897 JEV982897 JOR982897 JYN982897 KIJ982897 KSF982897 LCB982897 LLX982897 LVT982897 MFP982897 MPL982897 MZH982897 NJD982897 NSZ982897 OCV982897 OMR982897 OWN982897 PGJ982897 PQF982897 QAB982897 QJX982897 QTT982897 RDP982897 RNL982897 RXH982897 SHD982897 SQZ982897 TAV982897 TKR982897 TUN982897 UEJ982897 UOF982897 UYB982897 VHX982897 VRT982897 WBP982897 IV24:IV42 SR24:SR42 ACN24:ACN42 AMJ24:AMJ42 AWF24:AWF42 BGB24:BGB42 BPX24:BPX42 BZT24:BZT42 CJP24:CJP42 CTL24:CTL42 DDH24:DDH42 DND24:DND42 DWZ24:DWZ42 EGV24:EGV42 EQR24:EQR42 FAN24:FAN42 FKJ24:FKJ42 FUF24:FUF42 GEB24:GEB42 GNX24:GNX42 GXT24:GXT42 HHP24:HHP42 HRL24:HRL42 IBH24:IBH42 ILD24:ILD42 IUZ24:IUZ42 JEV24:JEV42 JOR24:JOR42 JYN24:JYN42 KIJ24:KIJ42 KSF24:KSF42 LCB24:LCB42 LLX24:LLX42 LVT24:LVT42 MFP24:MFP42 MPL24:MPL42 MZH24:MZH42 NJD24:NJD42 NSZ24:NSZ42 OCV24:OCV42 OMR24:OMR42 OWN24:OWN42 PGJ24:PGJ42 PQF24:PQF42 QAB24:QAB42 QJX24:QJX42 QTT24:QTT42 RDP24:RDP42 RNL24:RNL42 RXH24:RXH42 SHD24:SHD42 SQZ24:SQZ42 TAV24:TAV42 TKR24:TKR42 TUN24:TUN42 UEJ24:UEJ42 UOF24:UOF42 UYB24:UYB42 VHX24:VHX42 VRT24:VRT42 WBP24:WBP42 WLL24:WLL42 WVH24:WVH42">
      <formula1>0</formula1>
      <formula2>1</formula2>
    </dataValidation>
    <dataValidation type="list" allowBlank="1" showInputMessage="1" showErrorMessage="1" sqref="WVE982897 A65393 IS65393 SO65393 ACK65393 AMG65393 AWC65393 BFY65393 BPU65393 BZQ65393 CJM65393 CTI65393 DDE65393 DNA65393 DWW65393 EGS65393 EQO65393 FAK65393 FKG65393 FUC65393 GDY65393 GNU65393 GXQ65393 HHM65393 HRI65393 IBE65393 ILA65393 IUW65393 JES65393 JOO65393 JYK65393 KIG65393 KSC65393 LBY65393 LLU65393 LVQ65393 MFM65393 MPI65393 MZE65393 NJA65393 NSW65393 OCS65393 OMO65393 OWK65393 PGG65393 PQC65393 PZY65393 QJU65393 QTQ65393 RDM65393 RNI65393 RXE65393 SHA65393 SQW65393 TAS65393 TKO65393 TUK65393 UEG65393 UOC65393 UXY65393 VHU65393 VRQ65393 WBM65393 WLI65393 WVE65393 A130929 IS130929 SO130929 ACK130929 AMG130929 AWC130929 BFY130929 BPU130929 BZQ130929 CJM130929 CTI130929 DDE130929 DNA130929 DWW130929 EGS130929 EQO130929 FAK130929 FKG130929 FUC130929 GDY130929 GNU130929 GXQ130929 HHM130929 HRI130929 IBE130929 ILA130929 IUW130929 JES130929 JOO130929 JYK130929 KIG130929 KSC130929 LBY130929 LLU130929 LVQ130929 MFM130929 MPI130929 MZE130929 NJA130929 NSW130929 OCS130929 OMO130929 OWK130929 PGG130929 PQC130929 PZY130929 QJU130929 QTQ130929 RDM130929 RNI130929 RXE130929 SHA130929 SQW130929 TAS130929 TKO130929 TUK130929 UEG130929 UOC130929 UXY130929 VHU130929 VRQ130929 WBM130929 WLI130929 WVE130929 A196465 IS196465 SO196465 ACK196465 AMG196465 AWC196465 BFY196465 BPU196465 BZQ196465 CJM196465 CTI196465 DDE196465 DNA196465 DWW196465 EGS196465 EQO196465 FAK196465 FKG196465 FUC196465 GDY196465 GNU196465 GXQ196465 HHM196465 HRI196465 IBE196465 ILA196465 IUW196465 JES196465 JOO196465 JYK196465 KIG196465 KSC196465 LBY196465 LLU196465 LVQ196465 MFM196465 MPI196465 MZE196465 NJA196465 NSW196465 OCS196465 OMO196465 OWK196465 PGG196465 PQC196465 PZY196465 QJU196465 QTQ196465 RDM196465 RNI196465 RXE196465 SHA196465 SQW196465 TAS196465 TKO196465 TUK196465 UEG196465 UOC196465 UXY196465 VHU196465 VRQ196465 WBM196465 WLI196465 WVE196465 A262001 IS262001 SO262001 ACK262001 AMG262001 AWC262001 BFY262001 BPU262001 BZQ262001 CJM262001 CTI262001 DDE262001 DNA262001 DWW262001 EGS262001 EQO262001 FAK262001 FKG262001 FUC262001 GDY262001 GNU262001 GXQ262001 HHM262001 HRI262001 IBE262001 ILA262001 IUW262001 JES262001 JOO262001 JYK262001 KIG262001 KSC262001 LBY262001 LLU262001 LVQ262001 MFM262001 MPI262001 MZE262001 NJA262001 NSW262001 OCS262001 OMO262001 OWK262001 PGG262001 PQC262001 PZY262001 QJU262001 QTQ262001 RDM262001 RNI262001 RXE262001 SHA262001 SQW262001 TAS262001 TKO262001 TUK262001 UEG262001 UOC262001 UXY262001 VHU262001 VRQ262001 WBM262001 WLI262001 WVE262001 A327537 IS327537 SO327537 ACK327537 AMG327537 AWC327537 BFY327537 BPU327537 BZQ327537 CJM327537 CTI327537 DDE327537 DNA327537 DWW327537 EGS327537 EQO327537 FAK327537 FKG327537 FUC327537 GDY327537 GNU327537 GXQ327537 HHM327537 HRI327537 IBE327537 ILA327537 IUW327537 JES327537 JOO327537 JYK327537 KIG327537 KSC327537 LBY327537 LLU327537 LVQ327537 MFM327537 MPI327537 MZE327537 NJA327537 NSW327537 OCS327537 OMO327537 OWK327537 PGG327537 PQC327537 PZY327537 QJU327537 QTQ327537 RDM327537 RNI327537 RXE327537 SHA327537 SQW327537 TAS327537 TKO327537 TUK327537 UEG327537 UOC327537 UXY327537 VHU327537 VRQ327537 WBM327537 WLI327537 WVE327537 A393073 IS393073 SO393073 ACK393073 AMG393073 AWC393073 BFY393073 BPU393073 BZQ393073 CJM393073 CTI393073 DDE393073 DNA393073 DWW393073 EGS393073 EQO393073 FAK393073 FKG393073 FUC393073 GDY393073 GNU393073 GXQ393073 HHM393073 HRI393073 IBE393073 ILA393073 IUW393073 JES393073 JOO393073 JYK393073 KIG393073 KSC393073 LBY393073 LLU393073 LVQ393073 MFM393073 MPI393073 MZE393073 NJA393073 NSW393073 OCS393073 OMO393073 OWK393073 PGG393073 PQC393073 PZY393073 QJU393073 QTQ393073 RDM393073 RNI393073 RXE393073 SHA393073 SQW393073 TAS393073 TKO393073 TUK393073 UEG393073 UOC393073 UXY393073 VHU393073 VRQ393073 WBM393073 WLI393073 WVE393073 A458609 IS458609 SO458609 ACK458609 AMG458609 AWC458609 BFY458609 BPU458609 BZQ458609 CJM458609 CTI458609 DDE458609 DNA458609 DWW458609 EGS458609 EQO458609 FAK458609 FKG458609 FUC458609 GDY458609 GNU458609 GXQ458609 HHM458609 HRI458609 IBE458609 ILA458609 IUW458609 JES458609 JOO458609 JYK458609 KIG458609 KSC458609 LBY458609 LLU458609 LVQ458609 MFM458609 MPI458609 MZE458609 NJA458609 NSW458609 OCS458609 OMO458609 OWK458609 PGG458609 PQC458609 PZY458609 QJU458609 QTQ458609 RDM458609 RNI458609 RXE458609 SHA458609 SQW458609 TAS458609 TKO458609 TUK458609 UEG458609 UOC458609 UXY458609 VHU458609 VRQ458609 WBM458609 WLI458609 WVE458609 A524145 IS524145 SO524145 ACK524145 AMG524145 AWC524145 BFY524145 BPU524145 BZQ524145 CJM524145 CTI524145 DDE524145 DNA524145 DWW524145 EGS524145 EQO524145 FAK524145 FKG524145 FUC524145 GDY524145 GNU524145 GXQ524145 HHM524145 HRI524145 IBE524145 ILA524145 IUW524145 JES524145 JOO524145 JYK524145 KIG524145 KSC524145 LBY524145 LLU524145 LVQ524145 MFM524145 MPI524145 MZE524145 NJA524145 NSW524145 OCS524145 OMO524145 OWK524145 PGG524145 PQC524145 PZY524145 QJU524145 QTQ524145 RDM524145 RNI524145 RXE524145 SHA524145 SQW524145 TAS524145 TKO524145 TUK524145 UEG524145 UOC524145 UXY524145 VHU524145 VRQ524145 WBM524145 WLI524145 WVE524145 A589681 IS589681 SO589681 ACK589681 AMG589681 AWC589681 BFY589681 BPU589681 BZQ589681 CJM589681 CTI589681 DDE589681 DNA589681 DWW589681 EGS589681 EQO589681 FAK589681 FKG589681 FUC589681 GDY589681 GNU589681 GXQ589681 HHM589681 HRI589681 IBE589681 ILA589681 IUW589681 JES589681 JOO589681 JYK589681 KIG589681 KSC589681 LBY589681 LLU589681 LVQ589681 MFM589681 MPI589681 MZE589681 NJA589681 NSW589681 OCS589681 OMO589681 OWK589681 PGG589681 PQC589681 PZY589681 QJU589681 QTQ589681 RDM589681 RNI589681 RXE589681 SHA589681 SQW589681 TAS589681 TKO589681 TUK589681 UEG589681 UOC589681 UXY589681 VHU589681 VRQ589681 WBM589681 WLI589681 WVE589681 A655217 IS655217 SO655217 ACK655217 AMG655217 AWC655217 BFY655217 BPU655217 BZQ655217 CJM655217 CTI655217 DDE655217 DNA655217 DWW655217 EGS655217 EQO655217 FAK655217 FKG655217 FUC655217 GDY655217 GNU655217 GXQ655217 HHM655217 HRI655217 IBE655217 ILA655217 IUW655217 JES655217 JOO655217 JYK655217 KIG655217 KSC655217 LBY655217 LLU655217 LVQ655217 MFM655217 MPI655217 MZE655217 NJA655217 NSW655217 OCS655217 OMO655217 OWK655217 PGG655217 PQC655217 PZY655217 QJU655217 QTQ655217 RDM655217 RNI655217 RXE655217 SHA655217 SQW655217 TAS655217 TKO655217 TUK655217 UEG655217 UOC655217 UXY655217 VHU655217 VRQ655217 WBM655217 WLI655217 WVE655217 A720753 IS720753 SO720753 ACK720753 AMG720753 AWC720753 BFY720753 BPU720753 BZQ720753 CJM720753 CTI720753 DDE720753 DNA720753 DWW720753 EGS720753 EQO720753 FAK720753 FKG720753 FUC720753 GDY720753 GNU720753 GXQ720753 HHM720753 HRI720753 IBE720753 ILA720753 IUW720753 JES720753 JOO720753 JYK720753 KIG720753 KSC720753 LBY720753 LLU720753 LVQ720753 MFM720753 MPI720753 MZE720753 NJA720753 NSW720753 OCS720753 OMO720753 OWK720753 PGG720753 PQC720753 PZY720753 QJU720753 QTQ720753 RDM720753 RNI720753 RXE720753 SHA720753 SQW720753 TAS720753 TKO720753 TUK720753 UEG720753 UOC720753 UXY720753 VHU720753 VRQ720753 WBM720753 WLI720753 WVE720753 A786289 IS786289 SO786289 ACK786289 AMG786289 AWC786289 BFY786289 BPU786289 BZQ786289 CJM786289 CTI786289 DDE786289 DNA786289 DWW786289 EGS786289 EQO786289 FAK786289 FKG786289 FUC786289 GDY786289 GNU786289 GXQ786289 HHM786289 HRI786289 IBE786289 ILA786289 IUW786289 JES786289 JOO786289 JYK786289 KIG786289 KSC786289 LBY786289 LLU786289 LVQ786289 MFM786289 MPI786289 MZE786289 NJA786289 NSW786289 OCS786289 OMO786289 OWK786289 PGG786289 PQC786289 PZY786289 QJU786289 QTQ786289 RDM786289 RNI786289 RXE786289 SHA786289 SQW786289 TAS786289 TKO786289 TUK786289 UEG786289 UOC786289 UXY786289 VHU786289 VRQ786289 WBM786289 WLI786289 WVE786289 A851825 IS851825 SO851825 ACK851825 AMG851825 AWC851825 BFY851825 BPU851825 BZQ851825 CJM851825 CTI851825 DDE851825 DNA851825 DWW851825 EGS851825 EQO851825 FAK851825 FKG851825 FUC851825 GDY851825 GNU851825 GXQ851825 HHM851825 HRI851825 IBE851825 ILA851825 IUW851825 JES851825 JOO851825 JYK851825 KIG851825 KSC851825 LBY851825 LLU851825 LVQ851825 MFM851825 MPI851825 MZE851825 NJA851825 NSW851825 OCS851825 OMO851825 OWK851825 PGG851825 PQC851825 PZY851825 QJU851825 QTQ851825 RDM851825 RNI851825 RXE851825 SHA851825 SQW851825 TAS851825 TKO851825 TUK851825 UEG851825 UOC851825 UXY851825 VHU851825 VRQ851825 WBM851825 WLI851825 WVE851825 A917361 IS917361 SO917361 ACK917361 AMG917361 AWC917361 BFY917361 BPU917361 BZQ917361 CJM917361 CTI917361 DDE917361 DNA917361 DWW917361 EGS917361 EQO917361 FAK917361 FKG917361 FUC917361 GDY917361 GNU917361 GXQ917361 HHM917361 HRI917361 IBE917361 ILA917361 IUW917361 JES917361 JOO917361 JYK917361 KIG917361 KSC917361 LBY917361 LLU917361 LVQ917361 MFM917361 MPI917361 MZE917361 NJA917361 NSW917361 OCS917361 OMO917361 OWK917361 PGG917361 PQC917361 PZY917361 QJU917361 QTQ917361 RDM917361 RNI917361 RXE917361 SHA917361 SQW917361 TAS917361 TKO917361 TUK917361 UEG917361 UOC917361 UXY917361 VHU917361 VRQ917361 WBM917361 WLI917361 WVE917361 A982897 IS982897 SO982897 ACK982897 AMG982897 AWC982897 BFY982897 BPU982897 BZQ982897 CJM982897 CTI982897 DDE982897 DNA982897 DWW982897 EGS982897 EQO982897 FAK982897 FKG982897 FUC982897 GDY982897 GNU982897 GXQ982897 HHM982897 HRI982897 IBE982897 ILA982897 IUW982897 JES982897 JOO982897 JYK982897 KIG982897 KSC982897 LBY982897 LLU982897 LVQ982897 MFM982897 MPI982897 MZE982897 NJA982897 NSW982897 OCS982897 OMO982897 OWK982897 PGG982897 PQC982897 PZY982897 QJU982897 QTQ982897 RDM982897 RNI982897 RXE982897 SHA982897 SQW982897 TAS982897 TKO982897 TUK982897 UEG982897 UOC982897 UXY982897 VHU982897 VRQ982897 WBM982897 WLI982897 A24:A42 IS24:IS42 SO24:SO42 ACK24:ACK42 AMG24:AMG42 AWC24:AWC42 BFY24:BFY42 BPU24:BPU42 BZQ24:BZQ42 CJM24:CJM42 CTI24:CTI42 DDE24:DDE42 DNA24:DNA42 DWW24:DWW42 EGS24:EGS42 EQO24:EQO42 FAK24:FAK42 FKG24:FKG42 FUC24:FUC42 GDY24:GDY42 GNU24:GNU42 GXQ24:GXQ42 HHM24:HHM42 HRI24:HRI42 IBE24:IBE42 ILA24:ILA42 IUW24:IUW42 JES24:JES42 JOO24:JOO42 JYK24:JYK42 KIG24:KIG42 KSC24:KSC42 LBY24:LBY42 LLU24:LLU42 LVQ24:LVQ42 MFM24:MFM42 MPI24:MPI42 MZE24:MZE42 NJA24:NJA42 NSW24:NSW42 OCS24:OCS42 OMO24:OMO42 OWK24:OWK42 PGG24:PGG42 PQC24:PQC42 PZY24:PZY42 QJU24:QJU42 QTQ24:QTQ42 RDM24:RDM42 RNI24:RNI42 RXE24:RXE42 SHA24:SHA42 SQW24:SQW42 TAS24:TAS42 TKO24:TKO42 TUK24:TUK42 UEG24:UEG42 UOC24:UOC42 UXY24:UXY42 VHU24:VHU42 VRQ24:VRQ42 WBM24:WBM42 WLI24:WLI42 WVE24:WVE42">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topLeftCell="A2" zoomScale="90" zoomScaleNormal="90" workbookViewId="0">
      <selection activeCell="C8" sqref="C8:D8"/>
    </sheetView>
  </sheetViews>
  <sheetFormatPr baseColWidth="10" defaultRowHeight="15.75" x14ac:dyDescent="0.25"/>
  <cols>
    <col min="1" max="1" width="24.85546875" style="118" customWidth="1"/>
    <col min="2" max="2" width="55.5703125" style="118" customWidth="1"/>
    <col min="3" max="3" width="41.28515625" style="118" customWidth="1"/>
    <col min="4" max="4" width="29.42578125" style="118" customWidth="1"/>
    <col min="5" max="5" width="29.140625" style="118" customWidth="1"/>
    <col min="6" max="16384" width="11.42578125" style="72"/>
  </cols>
  <sheetData>
    <row r="1" spans="1:5" x14ac:dyDescent="0.25">
      <c r="A1" s="248" t="s">
        <v>86</v>
      </c>
      <c r="B1" s="249"/>
      <c r="C1" s="249"/>
      <c r="D1" s="249"/>
      <c r="E1" s="94"/>
    </row>
    <row r="2" spans="1:5" ht="27.75" customHeight="1" x14ac:dyDescent="0.25">
      <c r="A2" s="95"/>
      <c r="B2" s="250" t="s">
        <v>72</v>
      </c>
      <c r="C2" s="250"/>
      <c r="D2" s="250"/>
      <c r="E2" s="96"/>
    </row>
    <row r="3" spans="1:5" ht="21" customHeight="1" x14ac:dyDescent="0.25">
      <c r="A3" s="97"/>
      <c r="B3" s="250" t="s">
        <v>136</v>
      </c>
      <c r="C3" s="250"/>
      <c r="D3" s="250"/>
      <c r="E3" s="98"/>
    </row>
    <row r="4" spans="1:5" thickBot="1" x14ac:dyDescent="0.3">
      <c r="A4" s="99"/>
      <c r="B4" s="100"/>
      <c r="C4" s="100"/>
      <c r="D4" s="100"/>
      <c r="E4" s="101"/>
    </row>
    <row r="5" spans="1:5" ht="54" customHeight="1" thickBot="1" x14ac:dyDescent="0.3">
      <c r="A5" s="99"/>
      <c r="B5" s="102" t="s">
        <v>73</v>
      </c>
      <c r="C5" s="251" t="s">
        <v>187</v>
      </c>
      <c r="D5" s="252"/>
      <c r="E5" s="101"/>
    </row>
    <row r="6" spans="1:5" ht="27.75" customHeight="1" thickBot="1" x14ac:dyDescent="0.3">
      <c r="A6" s="99"/>
      <c r="B6" s="124" t="s">
        <v>74</v>
      </c>
      <c r="C6" s="253" t="s">
        <v>188</v>
      </c>
      <c r="D6" s="254"/>
      <c r="E6" s="101"/>
    </row>
    <row r="7" spans="1:5" ht="29.25" customHeight="1" thickBot="1" x14ac:dyDescent="0.3">
      <c r="A7" s="99"/>
      <c r="B7" s="124" t="s">
        <v>137</v>
      </c>
      <c r="C7" s="246" t="s">
        <v>138</v>
      </c>
      <c r="D7" s="247"/>
      <c r="E7" s="101"/>
    </row>
    <row r="8" spans="1:5" ht="16.5" thickBot="1" x14ac:dyDescent="0.3">
      <c r="A8" s="99"/>
      <c r="B8" s="125">
        <v>12</v>
      </c>
      <c r="C8" s="241">
        <v>942262222</v>
      </c>
      <c r="D8" s="242"/>
      <c r="E8" s="101"/>
    </row>
    <row r="9" spans="1:5" ht="23.25" customHeight="1" thickBot="1" x14ac:dyDescent="0.3">
      <c r="A9" s="99"/>
      <c r="B9" s="125">
        <v>13</v>
      </c>
      <c r="C9" s="241">
        <v>5164318913</v>
      </c>
      <c r="D9" s="242"/>
      <c r="E9" s="101"/>
    </row>
    <row r="10" spans="1:5" ht="26.25" customHeight="1" thickBot="1" x14ac:dyDescent="0.3">
      <c r="A10" s="99"/>
      <c r="B10" s="125" t="s">
        <v>139</v>
      </c>
      <c r="C10" s="241"/>
      <c r="D10" s="242"/>
      <c r="E10" s="101"/>
    </row>
    <row r="11" spans="1:5" ht="21.75" customHeight="1" thickBot="1" x14ac:dyDescent="0.3">
      <c r="A11" s="99"/>
      <c r="B11" s="125" t="s">
        <v>139</v>
      </c>
      <c r="C11" s="241"/>
      <c r="D11" s="242"/>
      <c r="E11" s="101"/>
    </row>
    <row r="12" spans="1:5" ht="32.25" thickBot="1" x14ac:dyDescent="0.3">
      <c r="A12" s="99"/>
      <c r="B12" s="126" t="s">
        <v>140</v>
      </c>
      <c r="C12" s="241">
        <f>SUM(C8:D11)</f>
        <v>6106581135</v>
      </c>
      <c r="D12" s="242"/>
      <c r="E12" s="101"/>
    </row>
    <row r="13" spans="1:5" ht="48" thickBot="1" x14ac:dyDescent="0.3">
      <c r="A13" s="99"/>
      <c r="B13" s="126" t="s">
        <v>141</v>
      </c>
      <c r="C13" s="241">
        <f>+C12/616000</f>
        <v>9913.2810633116878</v>
      </c>
      <c r="D13" s="242"/>
      <c r="E13" s="101"/>
    </row>
    <row r="14" spans="1:5" ht="24.75" customHeight="1" x14ac:dyDescent="0.25">
      <c r="A14" s="99"/>
      <c r="B14" s="100"/>
      <c r="C14" s="103"/>
      <c r="D14" s="104"/>
      <c r="E14" s="101"/>
    </row>
    <row r="15" spans="1:5" ht="28.5" customHeight="1" thickBot="1" x14ac:dyDescent="0.3">
      <c r="A15" s="99"/>
      <c r="B15" s="100" t="s">
        <v>142</v>
      </c>
      <c r="C15" s="103"/>
      <c r="D15" s="104"/>
      <c r="E15" s="101"/>
    </row>
    <row r="16" spans="1:5" ht="27" customHeight="1" x14ac:dyDescent="0.25">
      <c r="A16" s="99"/>
      <c r="B16" s="105" t="s">
        <v>75</v>
      </c>
      <c r="C16" s="106">
        <f>1281658906</f>
        <v>1281658906</v>
      </c>
      <c r="D16" s="107"/>
      <c r="E16" s="101"/>
    </row>
    <row r="17" spans="1:6" ht="28.5" customHeight="1" x14ac:dyDescent="0.25">
      <c r="A17" s="99"/>
      <c r="B17" s="99" t="s">
        <v>76</v>
      </c>
      <c r="C17" s="108">
        <f>1347030201</f>
        <v>1347030201</v>
      </c>
      <c r="D17" s="101"/>
      <c r="E17" s="101"/>
    </row>
    <row r="18" spans="1:6" ht="15" x14ac:dyDescent="0.25">
      <c r="A18" s="99"/>
      <c r="B18" s="99" t="s">
        <v>77</v>
      </c>
      <c r="C18" s="108">
        <v>210127972</v>
      </c>
      <c r="D18" s="101"/>
      <c r="E18" s="101"/>
    </row>
    <row r="19" spans="1:6" ht="27" customHeight="1" thickBot="1" x14ac:dyDescent="0.3">
      <c r="A19" s="99"/>
      <c r="B19" s="109" t="s">
        <v>78</v>
      </c>
      <c r="C19" s="110">
        <f>1158158865</f>
        <v>1158158865</v>
      </c>
      <c r="D19" s="111"/>
      <c r="E19" s="101"/>
    </row>
    <row r="20" spans="1:6" ht="27" customHeight="1" thickBot="1" x14ac:dyDescent="0.3">
      <c r="A20" s="99"/>
      <c r="B20" s="243" t="s">
        <v>79</v>
      </c>
      <c r="C20" s="244"/>
      <c r="D20" s="245"/>
      <c r="E20" s="101"/>
    </row>
    <row r="21" spans="1:6" ht="16.5" thickBot="1" x14ac:dyDescent="0.3">
      <c r="A21" s="99"/>
      <c r="B21" s="243" t="s">
        <v>80</v>
      </c>
      <c r="C21" s="244"/>
      <c r="D21" s="245"/>
      <c r="E21" s="101"/>
    </row>
    <row r="22" spans="1:6" x14ac:dyDescent="0.25">
      <c r="A22" s="99"/>
      <c r="B22" s="112" t="s">
        <v>143</v>
      </c>
      <c r="C22" s="145">
        <f>+C16/C18</f>
        <v>6.0994207187227794</v>
      </c>
      <c r="D22" s="104" t="s">
        <v>189</v>
      </c>
      <c r="E22" s="101"/>
    </row>
    <row r="23" spans="1:6" ht="16.5" thickBot="1" x14ac:dyDescent="0.3">
      <c r="A23" s="99"/>
      <c r="B23" s="133" t="s">
        <v>81</v>
      </c>
      <c r="C23" s="146">
        <f>+C19/C17</f>
        <v>0.85978685863183557</v>
      </c>
      <c r="D23" s="113" t="s">
        <v>190</v>
      </c>
      <c r="E23" s="101"/>
    </row>
    <row r="24" spans="1:6" ht="16.5" thickBot="1" x14ac:dyDescent="0.3">
      <c r="A24" s="99"/>
      <c r="B24" s="114"/>
      <c r="C24" s="115"/>
      <c r="D24" s="100"/>
      <c r="E24" s="116"/>
    </row>
    <row r="25" spans="1:6" x14ac:dyDescent="0.25">
      <c r="A25" s="258"/>
      <c r="B25" s="259" t="s">
        <v>82</v>
      </c>
      <c r="C25" s="261" t="s">
        <v>191</v>
      </c>
      <c r="D25" s="262"/>
      <c r="E25" s="263"/>
      <c r="F25" s="255"/>
    </row>
    <row r="26" spans="1:6" ht="16.5" thickBot="1" x14ac:dyDescent="0.3">
      <c r="A26" s="258"/>
      <c r="B26" s="260"/>
      <c r="C26" s="256" t="s">
        <v>83</v>
      </c>
      <c r="D26" s="257"/>
      <c r="E26" s="263"/>
      <c r="F26" s="255"/>
    </row>
    <row r="27" spans="1:6" thickBot="1" x14ac:dyDescent="0.3">
      <c r="A27" s="109"/>
      <c r="B27" s="117"/>
      <c r="C27" s="117"/>
      <c r="D27" s="117"/>
      <c r="E27" s="111"/>
      <c r="F27" s="93"/>
    </row>
    <row r="28" spans="1:6" x14ac:dyDescent="0.25">
      <c r="B28" s="119" t="s">
        <v>144</v>
      </c>
    </row>
  </sheetData>
  <sheetProtection algorithmName="SHA-512" hashValue="B/0p4FxqDM/XDk1b9OxRGWAV77NsuG99rAVQCDhE5uAzRTu4WoqnGtEiKqZePX7bZ5Dnr8wyRGrG2LWlSor6Xw==" saltValue="wjhy859K/Aq0082L+aNtGA==" spinCount="100000" sheet="1" objects="1" scenarios="1"/>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cp:lastPrinted>2014-11-29T15:06:18Z</cp:lastPrinted>
  <dcterms:created xsi:type="dcterms:W3CDTF">2014-10-22T15:49:24Z</dcterms:created>
  <dcterms:modified xsi:type="dcterms:W3CDTF">2014-12-03T19:31:36Z</dcterms:modified>
</cp:coreProperties>
</file>